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24912" windowHeight="11772" activeTab="0"/>
  </bookViews>
  <sheets>
    <sheet name="List1" sheetId="1" r:id="rId1"/>
    <sheet name="List2" sheetId="2" r:id="rId2"/>
    <sheet name="List3" sheetId="3" r:id="rId3"/>
  </sheets>
  <definedNames>
    <definedName name="__CDSG1__">'List1'!$A$8:$J$92</definedName>
    <definedName name="__CDSG2__">'List1'!$A$10:$J$35</definedName>
    <definedName name="__CDSG3__">'List1'!$C$12:$J$12</definedName>
    <definedName name="__CDSNaslov__">'List1'!$A$1:$J$7</definedName>
    <definedName name="__Main__">'List1'!$A$1:$J$185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<sst xmlns="http://schemas.openxmlformats.org/spreadsheetml/2006/main" count="582" uniqueCount="130">
  <si>
    <t>11</t>
  </si>
  <si>
    <t>31</t>
  </si>
  <si>
    <t>43</t>
  </si>
  <si>
    <t>51</t>
  </si>
  <si>
    <t>52</t>
  </si>
  <si>
    <t>61</t>
  </si>
  <si>
    <t>I-2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</si>
  <si>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</si>
  <si>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</si>
  <si>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</si>
  <si>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</si>
  <si>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</si>
  <si>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</si>
  <si>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</si>
  <si>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</si>
  <si>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</si>
  <si>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</si>
  <si>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</si>
  <si>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</si>
  <si>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</si>
  <si>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</si>
  <si>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</si>
  <si>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</si>
  <si>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</si>
  <si>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</si>
  <si>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</si>
  <si>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</si>
  <si>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</si>
  <si>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</si>
  <si>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</si>
  <si>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</si>
  <si>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</si>
  <si>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</si>
  <si>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</si>
  <si>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</si>
  <si>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</si>
  <si>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</si>
  <si>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</si>
  <si>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</si>
  <si>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</si>
  <si>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</si>
  <si>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4111</t>
  </si>
  <si>
    <t>4123</t>
  </si>
  <si>
    <t>4221</t>
  </si>
  <si>
    <t>4222</t>
  </si>
  <si>
    <t>4223</t>
  </si>
  <si>
    <t>4241</t>
  </si>
  <si>
    <t>4244</t>
  </si>
  <si>
    <t>4262</t>
  </si>
  <si>
    <t>4263</t>
  </si>
  <si>
    <t>4312</t>
  </si>
  <si>
    <t>4511</t>
  </si>
  <si>
    <t>9221</t>
  </si>
  <si>
    <t>Plan</t>
  </si>
  <si>
    <t>Izvori</t>
  </si>
  <si>
    <t>Knjige</t>
  </si>
  <si>
    <t>A100001</t>
  </si>
  <si>
    <t>A100002</t>
  </si>
  <si>
    <t>Licence</t>
  </si>
  <si>
    <t>DONACIJE</t>
  </si>
  <si>
    <t>Energija</t>
  </si>
  <si>
    <t>Rebalans</t>
  </si>
  <si>
    <t>SVEUKUPNO:</t>
  </si>
  <si>
    <t>POMOĆI</t>
  </si>
  <si>
    <t>Ostale usluge</t>
  </si>
  <si>
    <t>Reprezentacija</t>
  </si>
  <si>
    <t>Zatezne kamate</t>
  </si>
  <si>
    <t>Konto 4. razina</t>
  </si>
  <si>
    <t>Komunalne usluge</t>
  </si>
  <si>
    <t>VLASTITI PRIHODI</t>
  </si>
  <si>
    <t>Zemljište</t>
  </si>
  <si>
    <t>Premije osiguranja</t>
  </si>
  <si>
    <t>REDOVNA DJELATNOST</t>
  </si>
  <si>
    <t>Pristojbe i naknade</t>
  </si>
  <si>
    <t>Materijal i sirovine</t>
  </si>
  <si>
    <t>OST. PRIH. ZA POS.NA</t>
  </si>
  <si>
    <t>Komunikacijska oprema</t>
  </si>
  <si>
    <t>PROGRAMSKA DJELATNOST</t>
  </si>
  <si>
    <t>Zakupnine i najamnine</t>
  </si>
  <si>
    <t>IZ PRORAČUNA</t>
  </si>
  <si>
    <t>MUZEJI HRVATSKOG ZAGORJA</t>
  </si>
  <si>
    <t>Višak prihoda</t>
  </si>
  <si>
    <t>Sitni inventar i auto gume</t>
  </si>
  <si>
    <t>Ostali rashodi za zaposlene</t>
  </si>
  <si>
    <t>Intelektualne i osobne usluge</t>
  </si>
  <si>
    <t>Računalne usluge</t>
  </si>
  <si>
    <t>Zdravstvene i veterinarske usluge</t>
  </si>
  <si>
    <t>Članarine i norme</t>
  </si>
  <si>
    <t>Službena putovanja</t>
  </si>
  <si>
    <t>Ostali nespomenuti rashodi poslovanja</t>
  </si>
  <si>
    <t>Aktivnost(int.šifra)</t>
  </si>
  <si>
    <t>Plaće za redovan rad</t>
  </si>
  <si>
    <t>Bankarske usluge i usluge platnog prometa</t>
  </si>
  <si>
    <t>Doprinosi za obvezno zdravstveno osiguranje</t>
  </si>
  <si>
    <t>Uredski materijal i ostali materijalni rashodi</t>
  </si>
  <si>
    <t>Povećanje/smanjenje plana</t>
  </si>
  <si>
    <t>Troškovi sudskih postupaka</t>
  </si>
  <si>
    <t>Uredska oprema i namještaj</t>
  </si>
  <si>
    <t>Ulaganja u računalne programe</t>
  </si>
  <si>
    <t>Oprema za održavanje i zaštitu</t>
  </si>
  <si>
    <t>Povećanje / smanjene plana u %</t>
  </si>
  <si>
    <t>Usluge promidžbe i informiranja</t>
  </si>
  <si>
    <t>Stručno usavršavanje zaposlenika</t>
  </si>
  <si>
    <t>Usluge telefona, pošte i prijevoza</t>
  </si>
  <si>
    <t>Ostale naknade troškova zaposlenima</t>
  </si>
  <si>
    <t>Ostale nespomenute izložbene vrijednosti</t>
  </si>
  <si>
    <t>Umjetnička, literarna i znanstvena djela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</si>
  <si>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</si>
  <si>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</si>
  <si>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</si>
  <si>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</si>
  <si>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</si>
  <si>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</si>
  <si>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</si>
  <si>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</si>
  <si>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Negativne tečajne razlike i razlike zbog primjene valutne klauzule</t>
  </si>
  <si>
    <t>Naknade za rad predstavničkih i izvršnih tijela, povjerenstava i slično</t>
  </si>
  <si>
    <t xml:space="preserve">Rebalans I rashoda za 2018. </t>
  </si>
  <si>
    <t>Naknade šteta zaposlenicima</t>
  </si>
  <si>
    <t xml:space="preserve">Muzejsko vijeće MHZ na sjednici održanog dana </t>
  </si>
  <si>
    <t>Predsjednica MV MHZ:</t>
  </si>
  <si>
    <t>Goranka Horjan</t>
  </si>
  <si>
    <t>Sastavio:</t>
  </si>
  <si>
    <t>Robert Glivar</t>
  </si>
  <si>
    <t>Ravnateljica MHZ:</t>
  </si>
  <si>
    <t>Nadica Jagarčec</t>
  </si>
  <si>
    <t>Verzija plana: R1     Rebalans I rashoda za 2018.  Datum: do 18.7.2018.</t>
  </si>
  <si>
    <t>18.7.2018. godine donjelo je Odluku o prihvaćanju</t>
  </si>
  <si>
    <t>Rebalansa I financijskog plana za 2018. godinu redovne i programske djelatnosti</t>
  </si>
  <si>
    <t>Strana 2.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</si>
</sst>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1" fillId="0" borderId="0" xfId="0" applyNumberFormat="1" applyFont="1" applyAlignment="1">
      <alignment horizontal="right"/>
    </xf>
    <xf numFmtId="0" fontId="54" fillId="33" borderId="0" xfId="0" applyFont="1" applyFill="1" applyBorder="1" applyAlignment="1">
      <alignment/>
    </xf>
    <xf numFmtId="0" fontId="55" fillId="4" borderId="0" xfId="0" applyFont="1" applyFill="1" applyAlignment="1">
      <alignment/>
    </xf>
    <xf numFmtId="0" fontId="55" fillId="34" borderId="0" xfId="0" applyFont="1" applyFill="1" applyBorder="1" applyAlignment="1">
      <alignment vertical="center"/>
    </xf>
    <xf numFmtId="164" fontId="55" fillId="34" borderId="0" xfId="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55" fillId="4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34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5" fillId="4" borderId="12" xfId="0" applyFont="1" applyFill="1" applyBorder="1" applyAlignment="1">
      <alignment/>
    </xf>
    <xf numFmtId="0" fontId="60" fillId="0" borderId="0" xfId="0" applyFont="1" applyAlignment="1">
      <alignment horizontal="right"/>
    </xf>
    <xf numFmtId="0" fontId="55" fillId="4" borderId="0" xfId="0" applyFont="1" applyFill="1" applyBorder="1" applyAlignment="1">
      <alignment/>
    </xf>
    <xf numFmtId="164" fontId="56" fillId="35" borderId="0" xfId="0" applyNumberFormat="1" applyFont="1" applyFill="1" applyBorder="1" applyAlignment="1">
      <alignment/>
    </xf>
    <xf numFmtId="164" fontId="56" fillId="34" borderId="0" xfId="0" applyNumberFormat="1" applyFont="1" applyFill="1" applyBorder="1" applyAlignment="1">
      <alignment/>
    </xf>
    <xf numFmtId="164" fontId="56" fillId="36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8" fillId="34" borderId="13" xfId="0" applyFont="1" applyFill="1" applyBorder="1" applyAlignment="1">
      <alignment horizontal="center" wrapText="1"/>
    </xf>
    <xf numFmtId="0" fontId="58" fillId="34" borderId="14" xfId="0" applyFont="1" applyFill="1" applyBorder="1" applyAlignment="1">
      <alignment horizontal="center" wrapText="1"/>
    </xf>
    <xf numFmtId="0" fontId="58" fillId="34" borderId="15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63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PageLayoutView="0" workbookViewId="0" topLeftCell="A158">
      <selection activeCell="I191" sqref="I191"/>
    </sheetView>
  </sheetViews>
  <sheetFormatPr defaultColWidth="9.140625" defaultRowHeight="15"/>
  <cols>
    <col min="1" max="1" width="12.00390625" style="0" customWidth="1"/>
    <col min="2" max="4" width="6.7109375" style="0" customWidth="1"/>
    <col min="6" max="6" width="23.8515625" style="0" customWidth="1"/>
    <col min="7" max="9" width="23.7109375" style="0" customWidth="1"/>
    <col min="10" max="10" width="13.140625" style="0" customWidth="1"/>
  </cols>
  <sheetData>
    <row r="1" ht="14.25">
      <c r="J1" s="24" t="s">
        <v>6</v>
      </c>
    </row>
    <row r="2" spans="1:10" ht="17.25">
      <c r="A2" s="14" t="s">
        <v>80</v>
      </c>
      <c r="B2" s="3"/>
      <c r="C2" s="3"/>
      <c r="D2" s="3"/>
      <c r="E2" s="3"/>
      <c r="F2" s="3"/>
      <c r="G2" s="3"/>
      <c r="H2" s="3"/>
      <c r="I2" s="3"/>
      <c r="J2" s="15"/>
    </row>
    <row r="3" spans="1:10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>
      <c r="A4" s="33" t="s">
        <v>117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4.25">
      <c r="A5" s="31" t="s">
        <v>126</v>
      </c>
      <c r="B5" s="2"/>
      <c r="C5" s="2"/>
      <c r="D5" s="2"/>
      <c r="E5" s="2"/>
      <c r="F5" s="30"/>
      <c r="G5" s="2"/>
      <c r="H5" s="2"/>
      <c r="I5" s="2"/>
      <c r="J5" s="40" t="s">
        <v>129</v>
      </c>
    </row>
    <row r="6" spans="1:10" ht="51.75" customHeight="1">
      <c r="A6" s="16" t="s">
        <v>90</v>
      </c>
      <c r="B6" s="34" t="s">
        <v>54</v>
      </c>
      <c r="C6" s="35"/>
      <c r="D6" s="36"/>
      <c r="E6" s="16" t="s">
        <v>67</v>
      </c>
      <c r="F6" s="16" t="str">
        <f>CONCATENATE("Naziv ",,E6)</f>
        <v>Naziv Konto 4. razina</v>
      </c>
      <c r="G6" s="17" t="s">
        <v>53</v>
      </c>
      <c r="H6" s="17" t="s">
        <v>61</v>
      </c>
      <c r="I6" s="16" t="s">
        <v>95</v>
      </c>
      <c r="J6" s="16" t="s">
        <v>100</v>
      </c>
    </row>
    <row r="7" spans="1:10" ht="15.75" customHeight="1">
      <c r="A7" s="19">
        <v>1</v>
      </c>
      <c r="B7" s="37">
        <v>2</v>
      </c>
      <c r="C7" s="38"/>
      <c r="D7" s="39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23.25" customHeight="1">
      <c r="A8" s="20" t="s">
        <v>56</v>
      </c>
      <c r="B8" s="20" t="s">
        <v>72</v>
      </c>
      <c r="C8" s="10"/>
      <c r="D8" s="10"/>
      <c r="E8" s="10"/>
      <c r="F8" s="10"/>
      <c r="G8" s="11">
        <f>SUBTOTAL(9,G9:G92)</f>
        <v>11128150</v>
      </c>
      <c r="H8" s="11">
        <f>SUBTOTAL(9,H9:H92)</f>
        <v>11059000</v>
      </c>
      <c r="I8" s="11">
        <f>H8-G8</f>
        <v>-69150</v>
      </c>
      <c r="J8" s="11">
        <f>IF(G8&lt;&gt;0,(H8*100/G8)-100,0)</f>
        <v>-0.6213970875662227</v>
      </c>
    </row>
    <row r="9" spans="1:10" ht="30" customHeight="1" hidden="1">
      <c r="A9" s="21"/>
      <c r="B9" s="21"/>
      <c r="C9" s="6"/>
      <c r="D9" s="6"/>
      <c r="E9" s="6"/>
      <c r="F9" s="6"/>
      <c r="G9" s="12"/>
      <c r="H9" s="12"/>
      <c r="I9" s="12"/>
      <c r="J9" s="11">
        <f>IF(G9&lt;&gt;0,H9/G9,100)</f>
        <v>100</v>
      </c>
    </row>
    <row r="10" spans="1:10" ht="23.25" customHeight="1">
      <c r="A10" s="22"/>
      <c r="B10" s="23" t="s">
        <v>0</v>
      </c>
      <c r="C10" s="23" t="s">
        <v>79</v>
      </c>
      <c r="D10" s="25"/>
      <c r="E10" s="7"/>
      <c r="F10" s="7"/>
      <c r="G10" s="13">
        <f>SUBTOTAL(9,G11:G35)</f>
        <v>6830500</v>
      </c>
      <c r="H10" s="13">
        <f>SUBTOTAL(9,H11:H35)</f>
        <v>6882750</v>
      </c>
      <c r="I10" s="13">
        <f>H10-G10</f>
        <v>52250</v>
      </c>
      <c r="J10" s="28">
        <f>IF(G10&lt;&gt;0,(H10*100/G10)-100,0)</f>
        <v>0.764951321279554</v>
      </c>
    </row>
    <row r="11" spans="1:10" ht="30" customHeight="1" hidden="1">
      <c r="A11" s="22"/>
      <c r="B11" s="23"/>
      <c r="C11" s="25"/>
      <c r="D11" s="25"/>
      <c r="E11" s="7"/>
      <c r="F11" s="7"/>
      <c r="G11" s="13"/>
      <c r="H11" s="13"/>
      <c r="I11" s="13"/>
      <c r="J11" s="11">
        <f>IF(G11&lt;&gt;0,H11/G11,100)</f>
        <v>100</v>
      </c>
    </row>
    <row r="12" spans="3:10" ht="18.75">
      <c r="C12" s="1" t="s">
        <v>56</v>
      </c>
      <c r="D12" s="1" t="s">
        <v>0</v>
      </c>
      <c r="E12" s="1" t="s">
        <v>7</v>
      </c>
      <c r="F12" s="1" t="s">
        <v>91</v>
      </c>
      <c r="G12" s="5">
        <v>4300000</v>
      </c>
      <c r="H12" s="5">
        <v>4300000</v>
      </c>
      <c r="I12" s="5">
        <f aca="true" t="shared" si="0" ref="I12:I34">H12-G12</f>
        <v>0</v>
      </c>
      <c r="J12" s="26">
        <f aca="true" t="shared" si="1" ref="J12:J34">IF(G12&lt;&gt;0,(H12*100/G12)-100,0)</f>
        <v>0</v>
      </c>
    </row>
    <row r="13" spans="3:10" ht="18.75">
      <c r="C13" s="1" t="s">
        <v>56</v>
      </c>
      <c r="D13" s="1" t="s">
        <v>0</v>
      </c>
      <c r="E13" s="1" t="s">
        <v>8</v>
      </c>
      <c r="F13" s="1" t="s">
        <v>83</v>
      </c>
      <c r="G13" s="5">
        <v>200000</v>
      </c>
      <c r="H13" s="5">
        <v>200000</v>
      </c>
      <c r="I13" s="5">
        <f t="shared" si="0"/>
        <v>0</v>
      </c>
      <c r="J13" s="26">
        <f t="shared" si="1"/>
        <v>0</v>
      </c>
    </row>
    <row r="14" spans="3:10" ht="18.75">
      <c r="C14" s="1" t="s">
        <v>56</v>
      </c>
      <c r="D14" s="1" t="s">
        <v>0</v>
      </c>
      <c r="E14" s="1" t="s">
        <v>9</v>
      </c>
      <c r="F14" s="1" t="s">
        <v>93</v>
      </c>
      <c r="G14" s="5">
        <v>630000</v>
      </c>
      <c r="H14" s="5">
        <v>630000</v>
      </c>
      <c r="I14" s="5">
        <f t="shared" si="0"/>
        <v>0</v>
      </c>
      <c r="J14" s="26">
        <f t="shared" si="1"/>
        <v>0</v>
      </c>
    </row>
    <row r="15" spans="3:10" ht="18.75">
      <c r="C15" s="1" t="s">
        <v>56</v>
      </c>
      <c r="D15" s="1" t="s">
        <v>0</v>
      </c>
      <c r="E15" s="1" t="s">
        <v>10</v>
      </c>
      <c r="F15" s="1" t="s">
        <v>112</v>
      </c>
      <c r="G15" s="5">
        <v>71000</v>
      </c>
      <c r="H15" s="5">
        <v>71000</v>
      </c>
      <c r="I15" s="5">
        <f t="shared" si="0"/>
        <v>0</v>
      </c>
      <c r="J15" s="26">
        <f t="shared" si="1"/>
        <v>0</v>
      </c>
    </row>
    <row r="16" spans="3:10" ht="18.75">
      <c r="C16" s="1" t="s">
        <v>56</v>
      </c>
      <c r="D16" s="1" t="s">
        <v>0</v>
      </c>
      <c r="E16" s="1" t="s">
        <v>11</v>
      </c>
      <c r="F16" s="1" t="s">
        <v>88</v>
      </c>
      <c r="G16" s="5">
        <v>9000</v>
      </c>
      <c r="H16" s="5">
        <v>15000</v>
      </c>
      <c r="I16" s="5">
        <f t="shared" si="0"/>
        <v>6000</v>
      </c>
      <c r="J16" s="26">
        <f t="shared" si="1"/>
        <v>66.66666666666666</v>
      </c>
    </row>
    <row r="17" spans="3:10" ht="18.75">
      <c r="C17" s="1" t="s">
        <v>56</v>
      </c>
      <c r="D17" s="1" t="s">
        <v>0</v>
      </c>
      <c r="E17" s="1" t="s">
        <v>12</v>
      </c>
      <c r="F17" s="1" t="s">
        <v>111</v>
      </c>
      <c r="G17" s="5">
        <v>370000</v>
      </c>
      <c r="H17" s="5">
        <v>370000</v>
      </c>
      <c r="I17" s="5">
        <f t="shared" si="0"/>
        <v>0</v>
      </c>
      <c r="J17" s="26">
        <f t="shared" si="1"/>
        <v>0</v>
      </c>
    </row>
    <row r="18" spans="3:10" ht="18.75">
      <c r="C18" s="1" t="s">
        <v>56</v>
      </c>
      <c r="D18" s="1" t="s">
        <v>0</v>
      </c>
      <c r="E18" s="1" t="s">
        <v>13</v>
      </c>
      <c r="F18" s="1" t="s">
        <v>102</v>
      </c>
      <c r="G18" s="5">
        <v>5000</v>
      </c>
      <c r="H18" s="5">
        <v>5000</v>
      </c>
      <c r="I18" s="5">
        <f t="shared" si="0"/>
        <v>0</v>
      </c>
      <c r="J18" s="26">
        <f t="shared" si="1"/>
        <v>0</v>
      </c>
    </row>
    <row r="19" spans="3:10" ht="18.75">
      <c r="C19" s="1" t="s">
        <v>56</v>
      </c>
      <c r="D19" s="1" t="s">
        <v>0</v>
      </c>
      <c r="E19" s="1" t="s">
        <v>15</v>
      </c>
      <c r="F19" s="1" t="s">
        <v>94</v>
      </c>
      <c r="G19" s="5">
        <v>100000</v>
      </c>
      <c r="H19" s="5">
        <v>130000</v>
      </c>
      <c r="I19" s="5">
        <f t="shared" si="0"/>
        <v>30000</v>
      </c>
      <c r="J19" s="26">
        <f t="shared" si="1"/>
        <v>30</v>
      </c>
    </row>
    <row r="20" spans="3:10" ht="18.75">
      <c r="C20" s="1" t="s">
        <v>56</v>
      </c>
      <c r="D20" s="1" t="s">
        <v>0</v>
      </c>
      <c r="E20" s="1" t="s">
        <v>17</v>
      </c>
      <c r="F20" s="1" t="s">
        <v>60</v>
      </c>
      <c r="G20" s="5">
        <v>350000</v>
      </c>
      <c r="H20" s="5">
        <v>350000</v>
      </c>
      <c r="I20" s="5">
        <f t="shared" si="0"/>
        <v>0</v>
      </c>
      <c r="J20" s="26">
        <f t="shared" si="1"/>
        <v>0</v>
      </c>
    </row>
    <row r="21" spans="3:10" ht="18.75">
      <c r="C21" s="1" t="s">
        <v>56</v>
      </c>
      <c r="D21" s="1" t="s">
        <v>0</v>
      </c>
      <c r="E21" s="1" t="s">
        <v>18</v>
      </c>
      <c r="F21" s="1" t="s">
        <v>114</v>
      </c>
      <c r="G21" s="5">
        <v>57500</v>
      </c>
      <c r="H21" s="5">
        <v>57500</v>
      </c>
      <c r="I21" s="5">
        <f t="shared" si="0"/>
        <v>0</v>
      </c>
      <c r="J21" s="26">
        <f t="shared" si="1"/>
        <v>0</v>
      </c>
    </row>
    <row r="22" spans="3:10" ht="18.75">
      <c r="C22" s="1" t="s">
        <v>56</v>
      </c>
      <c r="D22" s="1" t="s">
        <v>0</v>
      </c>
      <c r="E22" s="1" t="s">
        <v>19</v>
      </c>
      <c r="F22" s="1" t="s">
        <v>82</v>
      </c>
      <c r="G22" s="5">
        <v>23750</v>
      </c>
      <c r="H22" s="5">
        <v>23750</v>
      </c>
      <c r="I22" s="5">
        <f t="shared" si="0"/>
        <v>0</v>
      </c>
      <c r="J22" s="26">
        <f t="shared" si="1"/>
        <v>0</v>
      </c>
    </row>
    <row r="23" spans="3:10" ht="18.75">
      <c r="C23" s="1" t="s">
        <v>56</v>
      </c>
      <c r="D23" s="1" t="s">
        <v>0</v>
      </c>
      <c r="E23" s="1" t="s">
        <v>21</v>
      </c>
      <c r="F23" s="1" t="s">
        <v>103</v>
      </c>
      <c r="G23" s="5">
        <v>108000</v>
      </c>
      <c r="H23" s="5">
        <v>110000</v>
      </c>
      <c r="I23" s="5">
        <f t="shared" si="0"/>
        <v>2000</v>
      </c>
      <c r="J23" s="26">
        <f t="shared" si="1"/>
        <v>1.8518518518518476</v>
      </c>
    </row>
    <row r="24" spans="3:10" ht="18.75">
      <c r="C24" s="1" t="s">
        <v>56</v>
      </c>
      <c r="D24" s="1" t="s">
        <v>0</v>
      </c>
      <c r="E24" s="1" t="s">
        <v>22</v>
      </c>
      <c r="F24" s="1" t="s">
        <v>109</v>
      </c>
      <c r="G24" s="5">
        <v>300000</v>
      </c>
      <c r="H24" s="5">
        <v>300000</v>
      </c>
      <c r="I24" s="5">
        <f t="shared" si="0"/>
        <v>0</v>
      </c>
      <c r="J24" s="26">
        <f t="shared" si="1"/>
        <v>0</v>
      </c>
    </row>
    <row r="25" spans="3:10" ht="18.75">
      <c r="C25" s="1" t="s">
        <v>56</v>
      </c>
      <c r="D25" s="1" t="s">
        <v>0</v>
      </c>
      <c r="E25" s="1" t="s">
        <v>23</v>
      </c>
      <c r="F25" s="1" t="s">
        <v>101</v>
      </c>
      <c r="G25" s="5">
        <v>28500</v>
      </c>
      <c r="H25" s="5">
        <v>25000</v>
      </c>
      <c r="I25" s="5">
        <f t="shared" si="0"/>
        <v>-3500</v>
      </c>
      <c r="J25" s="26">
        <f t="shared" si="1"/>
        <v>-12.280701754385959</v>
      </c>
    </row>
    <row r="26" spans="3:10" ht="18.75">
      <c r="C26" s="1" t="s">
        <v>56</v>
      </c>
      <c r="D26" s="1" t="s">
        <v>0</v>
      </c>
      <c r="E26" s="1" t="s">
        <v>24</v>
      </c>
      <c r="F26" s="1" t="s">
        <v>68</v>
      </c>
      <c r="G26" s="5">
        <v>140000</v>
      </c>
      <c r="H26" s="5">
        <v>140000</v>
      </c>
      <c r="I26" s="5">
        <f t="shared" si="0"/>
        <v>0</v>
      </c>
      <c r="J26" s="26">
        <f t="shared" si="1"/>
        <v>0</v>
      </c>
    </row>
    <row r="27" spans="3:10" ht="18.75">
      <c r="C27" s="1" t="s">
        <v>56</v>
      </c>
      <c r="D27" s="1" t="s">
        <v>0</v>
      </c>
      <c r="E27" s="1" t="s">
        <v>25</v>
      </c>
      <c r="F27" s="1" t="s">
        <v>78</v>
      </c>
      <c r="G27" s="5">
        <v>14750</v>
      </c>
      <c r="H27" s="5">
        <v>15000</v>
      </c>
      <c r="I27" s="5">
        <f t="shared" si="0"/>
        <v>250</v>
      </c>
      <c r="J27" s="26">
        <f t="shared" si="1"/>
        <v>1.6949152542372872</v>
      </c>
    </row>
    <row r="28" spans="3:10" ht="18.75">
      <c r="C28" s="1" t="s">
        <v>56</v>
      </c>
      <c r="D28" s="1" t="s">
        <v>0</v>
      </c>
      <c r="E28" s="1" t="s">
        <v>27</v>
      </c>
      <c r="F28" s="1" t="s">
        <v>84</v>
      </c>
      <c r="G28" s="5">
        <v>20000</v>
      </c>
      <c r="H28" s="5">
        <v>40000</v>
      </c>
      <c r="I28" s="5">
        <f t="shared" si="0"/>
        <v>20000</v>
      </c>
      <c r="J28" s="26">
        <f t="shared" si="1"/>
        <v>100</v>
      </c>
    </row>
    <row r="29" spans="3:10" ht="18.75">
      <c r="C29" s="1" t="s">
        <v>56</v>
      </c>
      <c r="D29" s="1" t="s">
        <v>0</v>
      </c>
      <c r="E29" s="1" t="s">
        <v>28</v>
      </c>
      <c r="F29" s="1" t="s">
        <v>85</v>
      </c>
      <c r="G29" s="5">
        <v>36500</v>
      </c>
      <c r="H29" s="5">
        <v>36500</v>
      </c>
      <c r="I29" s="5">
        <f t="shared" si="0"/>
        <v>0</v>
      </c>
      <c r="J29" s="26">
        <f t="shared" si="1"/>
        <v>0</v>
      </c>
    </row>
    <row r="30" spans="3:10" ht="18.75">
      <c r="C30" s="1" t="s">
        <v>56</v>
      </c>
      <c r="D30" s="1" t="s">
        <v>0</v>
      </c>
      <c r="E30" s="1" t="s">
        <v>29</v>
      </c>
      <c r="F30" s="1" t="s">
        <v>64</v>
      </c>
      <c r="G30" s="5">
        <v>28500</v>
      </c>
      <c r="H30" s="5">
        <v>30000</v>
      </c>
      <c r="I30" s="5">
        <f t="shared" si="0"/>
        <v>1500</v>
      </c>
      <c r="J30" s="26">
        <f t="shared" si="1"/>
        <v>5.263157894736835</v>
      </c>
    </row>
    <row r="31" spans="3:10" ht="18.75">
      <c r="C31" s="1" t="s">
        <v>56</v>
      </c>
      <c r="D31" s="1" t="s">
        <v>0</v>
      </c>
      <c r="E31" s="1" t="s">
        <v>32</v>
      </c>
      <c r="F31" s="1" t="s">
        <v>71</v>
      </c>
      <c r="G31" s="5">
        <v>19000</v>
      </c>
      <c r="H31" s="5">
        <v>15000</v>
      </c>
      <c r="I31" s="5">
        <f t="shared" si="0"/>
        <v>-4000</v>
      </c>
      <c r="J31" s="26">
        <f t="shared" si="1"/>
        <v>-21.05263157894737</v>
      </c>
    </row>
    <row r="32" spans="3:10" ht="18.75">
      <c r="C32" s="1" t="s">
        <v>56</v>
      </c>
      <c r="D32" s="1" t="s">
        <v>0</v>
      </c>
      <c r="E32" s="1" t="s">
        <v>34</v>
      </c>
      <c r="F32" s="1" t="s">
        <v>87</v>
      </c>
      <c r="G32" s="5">
        <v>4000</v>
      </c>
      <c r="H32" s="5">
        <v>4000</v>
      </c>
      <c r="I32" s="5">
        <f t="shared" si="0"/>
        <v>0</v>
      </c>
      <c r="J32" s="26">
        <f t="shared" si="1"/>
        <v>0</v>
      </c>
    </row>
    <row r="33" spans="3:10" ht="18.75">
      <c r="C33" s="1" t="s">
        <v>56</v>
      </c>
      <c r="D33" s="1" t="s">
        <v>0</v>
      </c>
      <c r="E33" s="1" t="s">
        <v>37</v>
      </c>
      <c r="F33" s="1" t="s">
        <v>89</v>
      </c>
      <c r="G33" s="5">
        <v>5000</v>
      </c>
      <c r="H33" s="5">
        <v>5000</v>
      </c>
      <c r="I33" s="5">
        <f t="shared" si="0"/>
        <v>0</v>
      </c>
      <c r="J33" s="26">
        <f t="shared" si="1"/>
        <v>0</v>
      </c>
    </row>
    <row r="34" spans="3:10" ht="18.75">
      <c r="C34" s="1" t="s">
        <v>56</v>
      </c>
      <c r="D34" s="1" t="s">
        <v>0</v>
      </c>
      <c r="E34" s="1" t="s">
        <v>38</v>
      </c>
      <c r="F34" s="1" t="s">
        <v>92</v>
      </c>
      <c r="G34" s="5">
        <v>10000</v>
      </c>
      <c r="H34" s="5">
        <v>10000</v>
      </c>
      <c r="I34" s="5">
        <f t="shared" si="0"/>
        <v>0</v>
      </c>
      <c r="J34" s="26">
        <f t="shared" si="1"/>
        <v>0</v>
      </c>
    </row>
    <row r="35" spans="1:10" ht="19.5" customHeight="1" hidden="1">
      <c r="A35" s="2"/>
      <c r="B35" s="2"/>
      <c r="C35" s="2"/>
      <c r="D35" s="2"/>
      <c r="E35" s="2"/>
      <c r="F35" s="2"/>
      <c r="G35" s="4"/>
      <c r="H35" s="4"/>
      <c r="I35" s="4"/>
      <c r="J35" s="11">
        <f>IF(G35&lt;&gt;0,H35/G35,100)</f>
        <v>100</v>
      </c>
    </row>
    <row r="36" spans="1:10" ht="23.25" customHeight="1">
      <c r="A36" s="22"/>
      <c r="B36" s="23" t="s">
        <v>1</v>
      </c>
      <c r="C36" s="23" t="s">
        <v>69</v>
      </c>
      <c r="D36" s="25"/>
      <c r="E36" s="7"/>
      <c r="F36" s="7"/>
      <c r="G36" s="13">
        <f>SUBTOTAL(9,G37:G60)</f>
        <v>1668750</v>
      </c>
      <c r="H36" s="13">
        <f>SUBTOTAL(9,H37:H60)</f>
        <v>1233850</v>
      </c>
      <c r="I36" s="13">
        <f>H36-G36</f>
        <v>-434900</v>
      </c>
      <c r="J36" s="28">
        <f>IF(G36&lt;&gt;0,(H36*100/G36)-100,0)</f>
        <v>-26.06142322097378</v>
      </c>
    </row>
    <row r="37" spans="1:10" ht="30" customHeight="1" hidden="1">
      <c r="A37" s="22"/>
      <c r="B37" s="23"/>
      <c r="C37" s="25"/>
      <c r="D37" s="25"/>
      <c r="E37" s="7"/>
      <c r="F37" s="7"/>
      <c r="G37" s="13"/>
      <c r="H37" s="13"/>
      <c r="I37" s="13"/>
      <c r="J37" s="11">
        <f>IF(G37&lt;&gt;0,H37/G37,100)</f>
        <v>100</v>
      </c>
    </row>
    <row r="38" spans="3:10" ht="18.75">
      <c r="C38" s="1" t="s">
        <v>56</v>
      </c>
      <c r="D38" s="1" t="s">
        <v>1</v>
      </c>
      <c r="E38" s="32">
        <v>3111</v>
      </c>
      <c r="F38" s="1" t="s">
        <v>91</v>
      </c>
      <c r="G38" s="5">
        <v>0</v>
      </c>
      <c r="H38" s="5">
        <v>200000</v>
      </c>
      <c r="I38" s="5">
        <f aca="true" t="shared" si="2" ref="I38:I59">H38-G38</f>
        <v>200000</v>
      </c>
      <c r="J38" s="26">
        <f aca="true" t="shared" si="3" ref="J38:J59">IF(G38&lt;&gt;0,(H38*100/G38)-100,0)</f>
        <v>0</v>
      </c>
    </row>
    <row r="39" spans="3:10" ht="18.75">
      <c r="C39" s="1" t="s">
        <v>56</v>
      </c>
      <c r="D39" s="1" t="s">
        <v>1</v>
      </c>
      <c r="E39" s="1" t="s">
        <v>14</v>
      </c>
      <c r="F39" s="1" t="s">
        <v>104</v>
      </c>
      <c r="G39" s="5">
        <v>10000</v>
      </c>
      <c r="H39" s="5">
        <v>10000</v>
      </c>
      <c r="I39" s="5">
        <f>H39-G39</f>
        <v>0</v>
      </c>
      <c r="J39" s="26">
        <f>IF(G39&lt;&gt;0,(H39*100/G39)-100,0)</f>
        <v>0</v>
      </c>
    </row>
    <row r="40" spans="3:10" ht="18.75">
      <c r="C40" s="1" t="s">
        <v>56</v>
      </c>
      <c r="D40" s="1" t="s">
        <v>1</v>
      </c>
      <c r="E40" s="1" t="s">
        <v>16</v>
      </c>
      <c r="F40" s="1" t="s">
        <v>74</v>
      </c>
      <c r="G40" s="5">
        <v>630000</v>
      </c>
      <c r="H40" s="5"/>
      <c r="I40" s="5">
        <f t="shared" si="2"/>
        <v>-630000</v>
      </c>
      <c r="J40" s="26">
        <f t="shared" si="3"/>
        <v>-100</v>
      </c>
    </row>
    <row r="41" spans="3:10" ht="18.75">
      <c r="C41" s="1" t="s">
        <v>56</v>
      </c>
      <c r="D41" s="1" t="s">
        <v>1</v>
      </c>
      <c r="E41" s="1" t="s">
        <v>22</v>
      </c>
      <c r="F41" s="1" t="s">
        <v>109</v>
      </c>
      <c r="G41" s="5">
        <v>40000</v>
      </c>
      <c r="H41" s="5">
        <v>65000</v>
      </c>
      <c r="I41" s="5">
        <f t="shared" si="2"/>
        <v>25000</v>
      </c>
      <c r="J41" s="26">
        <f t="shared" si="3"/>
        <v>62.5</v>
      </c>
    </row>
    <row r="42" spans="3:10" ht="18.75">
      <c r="C42" s="1" t="s">
        <v>56</v>
      </c>
      <c r="D42" s="1" t="s">
        <v>1</v>
      </c>
      <c r="E42" s="1" t="s">
        <v>23</v>
      </c>
      <c r="F42" s="1" t="s">
        <v>101</v>
      </c>
      <c r="G42" s="5">
        <v>65000</v>
      </c>
      <c r="H42" s="5">
        <v>70000</v>
      </c>
      <c r="I42" s="5">
        <f t="shared" si="2"/>
        <v>5000</v>
      </c>
      <c r="J42" s="26">
        <f t="shared" si="3"/>
        <v>7.692307692307693</v>
      </c>
    </row>
    <row r="43" spans="3:10" ht="18.75">
      <c r="C43" s="1" t="s">
        <v>56</v>
      </c>
      <c r="D43" s="1" t="s">
        <v>1</v>
      </c>
      <c r="E43" s="1" t="s">
        <v>24</v>
      </c>
      <c r="F43" s="1" t="s">
        <v>68</v>
      </c>
      <c r="G43" s="5">
        <v>45000</v>
      </c>
      <c r="H43" s="5">
        <v>45000</v>
      </c>
      <c r="I43" s="5">
        <f t="shared" si="2"/>
        <v>0</v>
      </c>
      <c r="J43" s="26">
        <f t="shared" si="3"/>
        <v>0</v>
      </c>
    </row>
    <row r="44" spans="3:10" ht="18.75">
      <c r="C44" s="1" t="s">
        <v>56</v>
      </c>
      <c r="D44" s="1" t="s">
        <v>1</v>
      </c>
      <c r="E44" s="1" t="s">
        <v>25</v>
      </c>
      <c r="F44" s="1" t="s">
        <v>78</v>
      </c>
      <c r="G44" s="5">
        <v>20000</v>
      </c>
      <c r="H44" s="5">
        <v>45000</v>
      </c>
      <c r="I44" s="5">
        <f t="shared" si="2"/>
        <v>25000</v>
      </c>
      <c r="J44" s="26">
        <f t="shared" si="3"/>
        <v>125</v>
      </c>
    </row>
    <row r="45" spans="3:10" ht="18.75">
      <c r="C45" s="1" t="s">
        <v>56</v>
      </c>
      <c r="D45" s="1" t="s">
        <v>1</v>
      </c>
      <c r="E45" s="1" t="s">
        <v>26</v>
      </c>
      <c r="F45" s="1" t="s">
        <v>86</v>
      </c>
      <c r="G45" s="5">
        <v>2500</v>
      </c>
      <c r="H45" s="5">
        <v>2500</v>
      </c>
      <c r="I45" s="5">
        <f t="shared" si="2"/>
        <v>0</v>
      </c>
      <c r="J45" s="26">
        <f t="shared" si="3"/>
        <v>0</v>
      </c>
    </row>
    <row r="46" spans="3:10" ht="18.75">
      <c r="C46" s="1" t="s">
        <v>56</v>
      </c>
      <c r="D46" s="1" t="s">
        <v>1</v>
      </c>
      <c r="E46" s="1" t="s">
        <v>27</v>
      </c>
      <c r="F46" s="1" t="s">
        <v>84</v>
      </c>
      <c r="G46" s="5">
        <v>86000</v>
      </c>
      <c r="H46" s="5">
        <v>110000</v>
      </c>
      <c r="I46" s="5">
        <f t="shared" si="2"/>
        <v>24000</v>
      </c>
      <c r="J46" s="26">
        <f t="shared" si="3"/>
        <v>27.906976744186053</v>
      </c>
    </row>
    <row r="47" spans="3:10" ht="18.75">
      <c r="C47" s="1" t="s">
        <v>56</v>
      </c>
      <c r="D47" s="1" t="s">
        <v>1</v>
      </c>
      <c r="E47" s="1" t="s">
        <v>28</v>
      </c>
      <c r="F47" s="1" t="s">
        <v>85</v>
      </c>
      <c r="G47" s="5">
        <v>90000</v>
      </c>
      <c r="H47" s="5">
        <v>138000</v>
      </c>
      <c r="I47" s="5">
        <f t="shared" si="2"/>
        <v>48000</v>
      </c>
      <c r="J47" s="26">
        <f t="shared" si="3"/>
        <v>53.33333333333334</v>
      </c>
    </row>
    <row r="48" spans="3:10" ht="18.75">
      <c r="C48" s="1" t="s">
        <v>56</v>
      </c>
      <c r="D48" s="1" t="s">
        <v>1</v>
      </c>
      <c r="E48" s="1" t="s">
        <v>29</v>
      </c>
      <c r="F48" s="1" t="s">
        <v>64</v>
      </c>
      <c r="G48" s="5">
        <v>200000</v>
      </c>
      <c r="H48" s="5">
        <v>187900</v>
      </c>
      <c r="I48" s="5">
        <f t="shared" si="2"/>
        <v>-12100</v>
      </c>
      <c r="J48" s="26">
        <f t="shared" si="3"/>
        <v>-6.049999999999997</v>
      </c>
    </row>
    <row r="49" spans="3:10" ht="18.75">
      <c r="C49" s="1" t="s">
        <v>56</v>
      </c>
      <c r="D49" s="1" t="s">
        <v>1</v>
      </c>
      <c r="E49" s="1" t="s">
        <v>30</v>
      </c>
      <c r="F49" s="1" t="s">
        <v>110</v>
      </c>
      <c r="G49" s="5">
        <v>1000</v>
      </c>
      <c r="H49" s="5"/>
      <c r="I49" s="5">
        <f t="shared" si="2"/>
        <v>-1000</v>
      </c>
      <c r="J49" s="26">
        <f t="shared" si="3"/>
        <v>-100</v>
      </c>
    </row>
    <row r="50" spans="3:10" ht="18.75">
      <c r="C50" s="1" t="s">
        <v>56</v>
      </c>
      <c r="D50" s="1" t="s">
        <v>1</v>
      </c>
      <c r="E50" s="1" t="s">
        <v>31</v>
      </c>
      <c r="F50" s="1" t="s">
        <v>116</v>
      </c>
      <c r="G50" s="5">
        <v>15000</v>
      </c>
      <c r="H50" s="5">
        <v>18000</v>
      </c>
      <c r="I50" s="5">
        <f t="shared" si="2"/>
        <v>3000</v>
      </c>
      <c r="J50" s="26">
        <f t="shared" si="3"/>
        <v>20</v>
      </c>
    </row>
    <row r="51" spans="3:10" ht="18.75">
      <c r="C51" s="1" t="s">
        <v>56</v>
      </c>
      <c r="D51" s="1" t="s">
        <v>1</v>
      </c>
      <c r="E51" s="1" t="s">
        <v>32</v>
      </c>
      <c r="F51" s="1" t="s">
        <v>71</v>
      </c>
      <c r="G51" s="5">
        <v>130000</v>
      </c>
      <c r="H51" s="5">
        <v>120000</v>
      </c>
      <c r="I51" s="5">
        <f t="shared" si="2"/>
        <v>-10000</v>
      </c>
      <c r="J51" s="26">
        <f t="shared" si="3"/>
        <v>-7.692307692307693</v>
      </c>
    </row>
    <row r="52" spans="3:10" ht="18.75">
      <c r="C52" s="1" t="s">
        <v>56</v>
      </c>
      <c r="D52" s="1" t="s">
        <v>1</v>
      </c>
      <c r="E52" s="1" t="s">
        <v>33</v>
      </c>
      <c r="F52" s="1" t="s">
        <v>65</v>
      </c>
      <c r="G52" s="5">
        <v>42000</v>
      </c>
      <c r="H52" s="5">
        <v>42000</v>
      </c>
      <c r="I52" s="5">
        <f t="shared" si="2"/>
        <v>0</v>
      </c>
      <c r="J52" s="26">
        <f t="shared" si="3"/>
        <v>0</v>
      </c>
    </row>
    <row r="53" spans="3:10" ht="18.75">
      <c r="C53" s="1" t="s">
        <v>56</v>
      </c>
      <c r="D53" s="1" t="s">
        <v>1</v>
      </c>
      <c r="E53" s="1" t="s">
        <v>34</v>
      </c>
      <c r="F53" s="1" t="s">
        <v>87</v>
      </c>
      <c r="G53" s="5">
        <v>4000</v>
      </c>
      <c r="H53" s="5">
        <v>5000</v>
      </c>
      <c r="I53" s="5">
        <f t="shared" si="2"/>
        <v>1000</v>
      </c>
      <c r="J53" s="26">
        <f t="shared" si="3"/>
        <v>25</v>
      </c>
    </row>
    <row r="54" spans="3:10" ht="18.75">
      <c r="C54" s="1" t="s">
        <v>56</v>
      </c>
      <c r="D54" s="1" t="s">
        <v>1</v>
      </c>
      <c r="E54" s="1" t="s">
        <v>35</v>
      </c>
      <c r="F54" s="1" t="s">
        <v>73</v>
      </c>
      <c r="G54" s="5">
        <v>40000</v>
      </c>
      <c r="H54" s="5">
        <v>35000</v>
      </c>
      <c r="I54" s="5">
        <f t="shared" si="2"/>
        <v>-5000</v>
      </c>
      <c r="J54" s="26">
        <f t="shared" si="3"/>
        <v>-12.5</v>
      </c>
    </row>
    <row r="55" spans="3:10" ht="18.75">
      <c r="C55" s="1" t="s">
        <v>56</v>
      </c>
      <c r="D55" s="1" t="s">
        <v>1</v>
      </c>
      <c r="E55" s="1" t="s">
        <v>36</v>
      </c>
      <c r="F55" s="1" t="s">
        <v>96</v>
      </c>
      <c r="G55" s="5">
        <v>188750</v>
      </c>
      <c r="H55" s="5">
        <v>15000</v>
      </c>
      <c r="I55" s="5">
        <f t="shared" si="2"/>
        <v>-173750</v>
      </c>
      <c r="J55" s="26">
        <f t="shared" si="3"/>
        <v>-92.05298013245033</v>
      </c>
    </row>
    <row r="56" spans="3:10" ht="18.75">
      <c r="C56" s="1" t="s">
        <v>56</v>
      </c>
      <c r="D56" s="1" t="s">
        <v>1</v>
      </c>
      <c r="E56" s="1" t="s">
        <v>37</v>
      </c>
      <c r="F56" s="1" t="s">
        <v>89</v>
      </c>
      <c r="G56" s="5">
        <v>10000</v>
      </c>
      <c r="H56" s="5">
        <v>20000</v>
      </c>
      <c r="I56" s="5">
        <f t="shared" si="2"/>
        <v>10000</v>
      </c>
      <c r="J56" s="26">
        <f t="shared" si="3"/>
        <v>100</v>
      </c>
    </row>
    <row r="57" spans="3:10" ht="18.75">
      <c r="C57" s="1" t="s">
        <v>56</v>
      </c>
      <c r="D57" s="1" t="s">
        <v>1</v>
      </c>
      <c r="E57" s="1" t="s">
        <v>38</v>
      </c>
      <c r="F57" s="1" t="s">
        <v>92</v>
      </c>
      <c r="G57" s="5">
        <v>48000</v>
      </c>
      <c r="H57" s="5">
        <v>50000</v>
      </c>
      <c r="I57" s="5">
        <f t="shared" si="2"/>
        <v>2000</v>
      </c>
      <c r="J57" s="26">
        <f t="shared" si="3"/>
        <v>4.166666666666671</v>
      </c>
    </row>
    <row r="58" spans="3:10" ht="18.75">
      <c r="C58" s="1" t="s">
        <v>56</v>
      </c>
      <c r="D58" s="1" t="s">
        <v>1</v>
      </c>
      <c r="E58" s="1" t="s">
        <v>39</v>
      </c>
      <c r="F58" s="1" t="s">
        <v>115</v>
      </c>
      <c r="G58" s="5">
        <v>800</v>
      </c>
      <c r="H58" s="5">
        <v>450</v>
      </c>
      <c r="I58" s="5">
        <f t="shared" si="2"/>
        <v>-350</v>
      </c>
      <c r="J58" s="26">
        <f t="shared" si="3"/>
        <v>-43.75</v>
      </c>
    </row>
    <row r="59" spans="3:10" ht="18.75">
      <c r="C59" s="1" t="s">
        <v>56</v>
      </c>
      <c r="D59" s="1" t="s">
        <v>1</v>
      </c>
      <c r="E59" s="1" t="s">
        <v>40</v>
      </c>
      <c r="F59" s="1" t="s">
        <v>66</v>
      </c>
      <c r="G59" s="5">
        <v>700</v>
      </c>
      <c r="H59" s="5">
        <v>15000</v>
      </c>
      <c r="I59" s="5">
        <f t="shared" si="2"/>
        <v>14300</v>
      </c>
      <c r="J59" s="26">
        <f t="shared" si="3"/>
        <v>2042.8571428571427</v>
      </c>
    </row>
    <row r="60" spans="3:10" ht="18.75">
      <c r="C60" s="1" t="s">
        <v>56</v>
      </c>
      <c r="D60" s="1" t="s">
        <v>1</v>
      </c>
      <c r="E60" s="32">
        <v>3833</v>
      </c>
      <c r="F60" s="1" t="s">
        <v>118</v>
      </c>
      <c r="G60" s="5">
        <v>0</v>
      </c>
      <c r="H60" s="5">
        <v>40000</v>
      </c>
      <c r="I60" s="5">
        <f>H60-G60</f>
        <v>40000</v>
      </c>
      <c r="J60" s="26">
        <f>IF(G60&lt;&gt;0,(H60*100/G60)-100,0)</f>
        <v>0</v>
      </c>
    </row>
    <row r="61" spans="1:10" ht="23.25" customHeight="1">
      <c r="A61" s="22"/>
      <c r="B61" s="23" t="s">
        <v>2</v>
      </c>
      <c r="C61" s="23" t="s">
        <v>75</v>
      </c>
      <c r="D61" s="25"/>
      <c r="E61" s="7"/>
      <c r="F61" s="7"/>
      <c r="G61" s="13">
        <f>SUBTOTAL(9,G62:G79)</f>
        <v>2308900</v>
      </c>
      <c r="H61" s="13">
        <f>SUBTOTAL(9,H62:H79)</f>
        <v>2625400</v>
      </c>
      <c r="I61" s="13">
        <f>H61-G61</f>
        <v>316500</v>
      </c>
      <c r="J61" s="28">
        <f>IF(G61&lt;&gt;0,(H61*100/G61)-100,0)</f>
        <v>13.707826237602319</v>
      </c>
    </row>
    <row r="62" spans="1:10" ht="30" customHeight="1" hidden="1">
      <c r="A62" s="22"/>
      <c r="B62" s="23"/>
      <c r="C62" s="25"/>
      <c r="D62" s="25"/>
      <c r="E62" s="7"/>
      <c r="F62" s="7"/>
      <c r="G62" s="13"/>
      <c r="H62" s="13"/>
      <c r="I62" s="13"/>
      <c r="J62" s="11">
        <f>IF(G62&lt;&gt;0,H62/G62,100)</f>
        <v>100</v>
      </c>
    </row>
    <row r="63" spans="3:10" ht="18.75">
      <c r="C63" s="1" t="s">
        <v>56</v>
      </c>
      <c r="D63" s="1" t="s">
        <v>2</v>
      </c>
      <c r="E63" s="1" t="s">
        <v>7</v>
      </c>
      <c r="F63" s="1" t="s">
        <v>91</v>
      </c>
      <c r="G63" s="5">
        <v>590900</v>
      </c>
      <c r="H63" s="5">
        <v>590900</v>
      </c>
      <c r="I63" s="5">
        <f aca="true" t="shared" si="4" ref="I63:I78">H63-G63</f>
        <v>0</v>
      </c>
      <c r="J63" s="26">
        <f aca="true" t="shared" si="5" ref="J63:J78">IF(G63&lt;&gt;0,(H63*100/G63)-100,0)</f>
        <v>0</v>
      </c>
    </row>
    <row r="64" spans="3:10" ht="18.75">
      <c r="C64" s="1" t="s">
        <v>56</v>
      </c>
      <c r="D64" s="1" t="s">
        <v>2</v>
      </c>
      <c r="E64" s="1" t="s">
        <v>8</v>
      </c>
      <c r="F64" s="1" t="s">
        <v>83</v>
      </c>
      <c r="G64" s="5">
        <v>20000</v>
      </c>
      <c r="H64" s="5">
        <v>20000</v>
      </c>
      <c r="I64" s="5">
        <f t="shared" si="4"/>
        <v>0</v>
      </c>
      <c r="J64" s="26">
        <f t="shared" si="5"/>
        <v>0</v>
      </c>
    </row>
    <row r="65" spans="3:10" ht="18.75">
      <c r="C65" s="1" t="s">
        <v>56</v>
      </c>
      <c r="D65" s="1" t="s">
        <v>2</v>
      </c>
      <c r="E65" s="1" t="s">
        <v>9</v>
      </c>
      <c r="F65" s="1" t="s">
        <v>93</v>
      </c>
      <c r="G65" s="5">
        <v>110000</v>
      </c>
      <c r="H65" s="5">
        <v>110000</v>
      </c>
      <c r="I65" s="5">
        <f t="shared" si="4"/>
        <v>0</v>
      </c>
      <c r="J65" s="26">
        <f t="shared" si="5"/>
        <v>0</v>
      </c>
    </row>
    <row r="66" spans="3:10" ht="18.75">
      <c r="C66" s="1" t="s">
        <v>56</v>
      </c>
      <c r="D66" s="1" t="s">
        <v>2</v>
      </c>
      <c r="E66" s="1" t="s">
        <v>10</v>
      </c>
      <c r="F66" s="1" t="s">
        <v>112</v>
      </c>
      <c r="G66" s="5">
        <v>10000</v>
      </c>
      <c r="H66" s="5">
        <v>10000</v>
      </c>
      <c r="I66" s="5">
        <f t="shared" si="4"/>
        <v>0</v>
      </c>
      <c r="J66" s="26">
        <f t="shared" si="5"/>
        <v>0</v>
      </c>
    </row>
    <row r="67" spans="3:10" ht="18.75">
      <c r="C67" s="1" t="s">
        <v>56</v>
      </c>
      <c r="D67" s="1" t="s">
        <v>2</v>
      </c>
      <c r="E67" s="1" t="s">
        <v>11</v>
      </c>
      <c r="F67" s="1" t="s">
        <v>88</v>
      </c>
      <c r="G67" s="5">
        <v>10000</v>
      </c>
      <c r="H67" s="5">
        <v>10000</v>
      </c>
      <c r="I67" s="5">
        <f t="shared" si="4"/>
        <v>0</v>
      </c>
      <c r="J67" s="26">
        <f t="shared" si="5"/>
        <v>0</v>
      </c>
    </row>
    <row r="68" spans="3:10" ht="18.75">
      <c r="C68" s="1" t="s">
        <v>56</v>
      </c>
      <c r="D68" s="1" t="s">
        <v>2</v>
      </c>
      <c r="E68" s="1" t="s">
        <v>12</v>
      </c>
      <c r="F68" s="1" t="s">
        <v>111</v>
      </c>
      <c r="G68" s="5">
        <v>60000</v>
      </c>
      <c r="H68" s="5">
        <v>60000</v>
      </c>
      <c r="I68" s="5">
        <f t="shared" si="4"/>
        <v>0</v>
      </c>
      <c r="J68" s="26">
        <f t="shared" si="5"/>
        <v>0</v>
      </c>
    </row>
    <row r="69" spans="3:10" ht="18.75">
      <c r="C69" s="1" t="s">
        <v>56</v>
      </c>
      <c r="D69" s="1" t="s">
        <v>2</v>
      </c>
      <c r="E69" s="1" t="s">
        <v>13</v>
      </c>
      <c r="F69" s="1" t="s">
        <v>102</v>
      </c>
      <c r="G69" s="5">
        <v>8000</v>
      </c>
      <c r="H69" s="5">
        <v>30000</v>
      </c>
      <c r="I69" s="5">
        <f t="shared" si="4"/>
        <v>22000</v>
      </c>
      <c r="J69" s="26">
        <f t="shared" si="5"/>
        <v>275</v>
      </c>
    </row>
    <row r="70" spans="3:10" ht="18.75">
      <c r="C70" s="1" t="s">
        <v>56</v>
      </c>
      <c r="D70" s="1" t="s">
        <v>2</v>
      </c>
      <c r="E70" s="1" t="s">
        <v>15</v>
      </c>
      <c r="F70" s="1" t="s">
        <v>94</v>
      </c>
      <c r="G70" s="5">
        <v>35000</v>
      </c>
      <c r="H70" s="5">
        <v>34500</v>
      </c>
      <c r="I70" s="5">
        <f t="shared" si="4"/>
        <v>-500</v>
      </c>
      <c r="J70" s="26">
        <f t="shared" si="5"/>
        <v>-1.4285714285714306</v>
      </c>
    </row>
    <row r="71" spans="3:10" ht="18.75">
      <c r="C71" s="1" t="s">
        <v>56</v>
      </c>
      <c r="D71" s="1" t="s">
        <v>2</v>
      </c>
      <c r="E71" s="1" t="s">
        <v>16</v>
      </c>
      <c r="F71" s="1" t="s">
        <v>74</v>
      </c>
      <c r="G71" s="5">
        <v>0</v>
      </c>
      <c r="H71" s="5">
        <v>397000</v>
      </c>
      <c r="I71" s="5">
        <f t="shared" si="4"/>
        <v>397000</v>
      </c>
      <c r="J71" s="26">
        <f t="shared" si="5"/>
        <v>0</v>
      </c>
    </row>
    <row r="72" spans="3:10" ht="18.75">
      <c r="C72" s="1" t="s">
        <v>56</v>
      </c>
      <c r="D72" s="1" t="s">
        <v>2</v>
      </c>
      <c r="E72" s="1" t="s">
        <v>17</v>
      </c>
      <c r="F72" s="1" t="s">
        <v>60</v>
      </c>
      <c r="G72" s="5">
        <v>350000</v>
      </c>
      <c r="H72" s="5">
        <v>350000</v>
      </c>
      <c r="I72" s="5">
        <f t="shared" si="4"/>
        <v>0</v>
      </c>
      <c r="J72" s="26">
        <f t="shared" si="5"/>
        <v>0</v>
      </c>
    </row>
    <row r="73" spans="3:10" ht="18.75">
      <c r="C73" s="1" t="s">
        <v>56</v>
      </c>
      <c r="D73" s="1" t="s">
        <v>2</v>
      </c>
      <c r="E73" s="1" t="s">
        <v>18</v>
      </c>
      <c r="F73" s="1" t="s">
        <v>114</v>
      </c>
      <c r="G73" s="5">
        <v>350000</v>
      </c>
      <c r="H73" s="5">
        <v>385000</v>
      </c>
      <c r="I73" s="5">
        <f t="shared" si="4"/>
        <v>35000</v>
      </c>
      <c r="J73" s="26">
        <f t="shared" si="5"/>
        <v>10</v>
      </c>
    </row>
    <row r="74" spans="3:10" ht="18.75">
      <c r="C74" s="1" t="s">
        <v>56</v>
      </c>
      <c r="D74" s="1" t="s">
        <v>2</v>
      </c>
      <c r="E74" s="1" t="s">
        <v>19</v>
      </c>
      <c r="F74" s="1" t="s">
        <v>82</v>
      </c>
      <c r="G74" s="5">
        <v>75000</v>
      </c>
      <c r="H74" s="5">
        <v>71000</v>
      </c>
      <c r="I74" s="5">
        <f t="shared" si="4"/>
        <v>-4000</v>
      </c>
      <c r="J74" s="26">
        <f t="shared" si="5"/>
        <v>-5.333333333333329</v>
      </c>
    </row>
    <row r="75" spans="3:10" ht="18.75">
      <c r="C75" s="1" t="s">
        <v>56</v>
      </c>
      <c r="D75" s="1" t="s">
        <v>2</v>
      </c>
      <c r="E75" s="1" t="s">
        <v>20</v>
      </c>
      <c r="F75" s="1" t="s">
        <v>107</v>
      </c>
      <c r="G75" s="5">
        <v>25000</v>
      </c>
      <c r="H75" s="5">
        <v>45000</v>
      </c>
      <c r="I75" s="5">
        <f t="shared" si="4"/>
        <v>20000</v>
      </c>
      <c r="J75" s="26">
        <f t="shared" si="5"/>
        <v>80</v>
      </c>
    </row>
    <row r="76" spans="3:10" ht="18.75">
      <c r="C76" s="1" t="s">
        <v>56</v>
      </c>
      <c r="D76" s="1" t="s">
        <v>2</v>
      </c>
      <c r="E76" s="1" t="s">
        <v>21</v>
      </c>
      <c r="F76" s="1" t="s">
        <v>103</v>
      </c>
      <c r="G76" s="5">
        <v>25000</v>
      </c>
      <c r="H76" s="5">
        <v>25000</v>
      </c>
      <c r="I76" s="5">
        <f t="shared" si="4"/>
        <v>0</v>
      </c>
      <c r="J76" s="26">
        <f t="shared" si="5"/>
        <v>0</v>
      </c>
    </row>
    <row r="77" spans="3:10" ht="18.75">
      <c r="C77" s="1" t="s">
        <v>56</v>
      </c>
      <c r="D77" s="1" t="s">
        <v>2</v>
      </c>
      <c r="E77" s="1" t="s">
        <v>22</v>
      </c>
      <c r="F77" s="1" t="s">
        <v>109</v>
      </c>
      <c r="G77" s="5">
        <v>560000</v>
      </c>
      <c r="H77" s="5">
        <v>400000</v>
      </c>
      <c r="I77" s="5">
        <f t="shared" si="4"/>
        <v>-160000</v>
      </c>
      <c r="J77" s="26">
        <f t="shared" si="5"/>
        <v>-28.57142857142857</v>
      </c>
    </row>
    <row r="78" spans="3:10" ht="18.75">
      <c r="C78" s="1" t="s">
        <v>56</v>
      </c>
      <c r="D78" s="1" t="s">
        <v>2</v>
      </c>
      <c r="E78" s="1" t="s">
        <v>42</v>
      </c>
      <c r="F78" s="1" t="s">
        <v>58</v>
      </c>
      <c r="G78" s="5">
        <v>80000</v>
      </c>
      <c r="H78" s="5">
        <v>87000</v>
      </c>
      <c r="I78" s="5">
        <f t="shared" si="4"/>
        <v>7000</v>
      </c>
      <c r="J78" s="26">
        <f t="shared" si="5"/>
        <v>8.75</v>
      </c>
    </row>
    <row r="79" spans="1:10" ht="19.5" customHeight="1" hidden="1">
      <c r="A79" s="2"/>
      <c r="B79" s="2"/>
      <c r="C79" s="2"/>
      <c r="D79" s="2"/>
      <c r="E79" s="2"/>
      <c r="F79" s="2"/>
      <c r="G79" s="4"/>
      <c r="H79" s="4"/>
      <c r="I79" s="4"/>
      <c r="J79" s="11">
        <f>IF(G79&lt;&gt;0,H79/G79,100)</f>
        <v>100</v>
      </c>
    </row>
    <row r="80" spans="1:10" ht="23.25" customHeight="1">
      <c r="A80" s="22"/>
      <c r="B80" s="23" t="s">
        <v>3</v>
      </c>
      <c r="C80" s="23" t="s">
        <v>63</v>
      </c>
      <c r="D80" s="25"/>
      <c r="E80" s="7"/>
      <c r="F80" s="7"/>
      <c r="G80" s="13">
        <f>SUBTOTAL(9,G81:G85)</f>
        <v>320000</v>
      </c>
      <c r="H80" s="13">
        <f>SUBTOTAL(9,H81:H85)</f>
        <v>0</v>
      </c>
      <c r="I80" s="13">
        <f>H80-G80</f>
        <v>-320000</v>
      </c>
      <c r="J80" s="28">
        <f>IF(G80&lt;&gt;0,(H80*100/G80)-100,0)</f>
        <v>-100</v>
      </c>
    </row>
    <row r="81" spans="1:10" ht="30" customHeight="1" hidden="1">
      <c r="A81" s="22"/>
      <c r="B81" s="23"/>
      <c r="C81" s="25"/>
      <c r="D81" s="25"/>
      <c r="E81" s="7"/>
      <c r="F81" s="7"/>
      <c r="G81" s="13"/>
      <c r="H81" s="13"/>
      <c r="I81" s="13"/>
      <c r="J81" s="11">
        <f>IF(G81&lt;&gt;0,H81/G81,100)</f>
        <v>100</v>
      </c>
    </row>
    <row r="82" spans="3:10" ht="18.75">
      <c r="C82" s="1" t="s">
        <v>56</v>
      </c>
      <c r="D82" s="1" t="s">
        <v>3</v>
      </c>
      <c r="E82" s="1" t="s">
        <v>7</v>
      </c>
      <c r="F82" s="1" t="s">
        <v>91</v>
      </c>
      <c r="G82" s="5">
        <v>277500</v>
      </c>
      <c r="H82" s="5"/>
      <c r="I82" s="5">
        <f>H82-G82</f>
        <v>-277500</v>
      </c>
      <c r="J82" s="26">
        <f>IF(G82&lt;&gt;0,(H82*100/G82)-100,0)</f>
        <v>-100</v>
      </c>
    </row>
    <row r="83" spans="3:10" ht="18.75">
      <c r="C83" s="1" t="s">
        <v>56</v>
      </c>
      <c r="D83" s="1" t="s">
        <v>3</v>
      </c>
      <c r="E83" s="1" t="s">
        <v>9</v>
      </c>
      <c r="F83" s="1" t="s">
        <v>93</v>
      </c>
      <c r="G83" s="5">
        <v>38000</v>
      </c>
      <c r="H83" s="5"/>
      <c r="I83" s="5">
        <f>H83-G83</f>
        <v>-38000</v>
      </c>
      <c r="J83" s="26">
        <f>IF(G83&lt;&gt;0,(H83*100/G83)-100,0)</f>
        <v>-100</v>
      </c>
    </row>
    <row r="84" spans="3:10" ht="18.75">
      <c r="C84" s="1" t="s">
        <v>56</v>
      </c>
      <c r="D84" s="1" t="s">
        <v>3</v>
      </c>
      <c r="E84" s="1" t="s">
        <v>10</v>
      </c>
      <c r="F84" s="1" t="s">
        <v>112</v>
      </c>
      <c r="G84" s="5">
        <v>4500</v>
      </c>
      <c r="H84" s="5"/>
      <c r="I84" s="5">
        <f>H84-G84</f>
        <v>-4500</v>
      </c>
      <c r="J84" s="26">
        <f>IF(G84&lt;&gt;0,(H84*100/G84)-100,0)</f>
        <v>-100</v>
      </c>
    </row>
    <row r="85" spans="1:10" ht="19.5" customHeight="1" hidden="1">
      <c r="A85" s="2"/>
      <c r="B85" s="2"/>
      <c r="C85" s="2"/>
      <c r="D85" s="2"/>
      <c r="E85" s="2"/>
      <c r="F85" s="2"/>
      <c r="G85" s="4"/>
      <c r="H85" s="4"/>
      <c r="I85" s="4"/>
      <c r="J85" s="11">
        <f>IF(G85&lt;&gt;0,H85/G85,100)</f>
        <v>100</v>
      </c>
    </row>
    <row r="86" spans="1:10" ht="23.25" customHeight="1">
      <c r="A86" s="22"/>
      <c r="B86" s="23" t="s">
        <v>4</v>
      </c>
      <c r="C86" s="23" t="s">
        <v>63</v>
      </c>
      <c r="D86" s="25"/>
      <c r="E86" s="7"/>
      <c r="F86" s="7"/>
      <c r="G86" s="13">
        <f>SUBTOTAL(9,G87:G91)</f>
        <v>0</v>
      </c>
      <c r="H86" s="13">
        <f>SUBTOTAL(9,H87:H91)</f>
        <v>317000</v>
      </c>
      <c r="I86" s="13">
        <f>H86-G86</f>
        <v>317000</v>
      </c>
      <c r="J86" s="28">
        <f>IF(G86&lt;&gt;0,(H86*100/G86)-100,0)</f>
        <v>0</v>
      </c>
    </row>
    <row r="87" spans="1:10" ht="30" customHeight="1" hidden="1">
      <c r="A87" s="22"/>
      <c r="B87" s="23"/>
      <c r="C87" s="25"/>
      <c r="D87" s="25"/>
      <c r="E87" s="7"/>
      <c r="F87" s="7"/>
      <c r="G87" s="13"/>
      <c r="H87" s="13"/>
      <c r="I87" s="13"/>
      <c r="J87" s="11">
        <f>IF(G87&lt;&gt;0,H87/G87,100)</f>
        <v>100</v>
      </c>
    </row>
    <row r="88" spans="3:10" ht="18.75">
      <c r="C88" s="1" t="s">
        <v>56</v>
      </c>
      <c r="D88" s="1" t="s">
        <v>4</v>
      </c>
      <c r="E88" s="1" t="s">
        <v>7</v>
      </c>
      <c r="F88" s="1" t="s">
        <v>91</v>
      </c>
      <c r="G88" s="5">
        <v>0</v>
      </c>
      <c r="H88" s="5">
        <v>274500</v>
      </c>
      <c r="I88" s="5">
        <f>H88-G88</f>
        <v>274500</v>
      </c>
      <c r="J88" s="26">
        <f>IF(G88&lt;&gt;0,(H88*100/G88)-100,0)</f>
        <v>0</v>
      </c>
    </row>
    <row r="89" spans="3:10" ht="18.75">
      <c r="C89" s="1" t="s">
        <v>56</v>
      </c>
      <c r="D89" s="1" t="s">
        <v>4</v>
      </c>
      <c r="E89" s="1" t="s">
        <v>9</v>
      </c>
      <c r="F89" s="1" t="s">
        <v>93</v>
      </c>
      <c r="G89" s="5">
        <v>0</v>
      </c>
      <c r="H89" s="5">
        <v>38000</v>
      </c>
      <c r="I89" s="5">
        <f>H89-G89</f>
        <v>38000</v>
      </c>
      <c r="J89" s="26">
        <f>IF(G89&lt;&gt;0,(H89*100/G89)-100,0)</f>
        <v>0</v>
      </c>
    </row>
    <row r="90" spans="3:10" ht="18.75">
      <c r="C90" s="1" t="s">
        <v>56</v>
      </c>
      <c r="D90" s="1" t="s">
        <v>4</v>
      </c>
      <c r="E90" s="1" t="s">
        <v>10</v>
      </c>
      <c r="F90" s="1" t="s">
        <v>112</v>
      </c>
      <c r="G90" s="5">
        <v>0</v>
      </c>
      <c r="H90" s="5">
        <v>4500</v>
      </c>
      <c r="I90" s="5">
        <f>H90-G90</f>
        <v>4500</v>
      </c>
      <c r="J90" s="26">
        <f>IF(G90&lt;&gt;0,(H90*100/G90)-100,0)</f>
        <v>0</v>
      </c>
    </row>
    <row r="91" spans="1:10" ht="19.5" customHeight="1" hidden="1">
      <c r="A91" s="2"/>
      <c r="B91" s="2"/>
      <c r="C91" s="2"/>
      <c r="D91" s="2"/>
      <c r="E91" s="2"/>
      <c r="F91" s="2"/>
      <c r="G91" s="4"/>
      <c r="H91" s="4"/>
      <c r="I91" s="4"/>
      <c r="J91" s="11">
        <f>IF(G91&lt;&gt;0,H91/G91,100)</f>
        <v>100</v>
      </c>
    </row>
    <row r="92" spans="1:10" ht="18.75" hidden="1">
      <c r="A92" s="2"/>
      <c r="B92" s="2"/>
      <c r="C92" s="2"/>
      <c r="D92" s="2"/>
      <c r="E92" s="2"/>
      <c r="F92" s="2"/>
      <c r="G92" s="4"/>
      <c r="H92" s="4"/>
      <c r="I92" s="4"/>
      <c r="J92" s="11">
        <f>IF(G92&lt;&gt;0,H92/G92,100)</f>
        <v>100</v>
      </c>
    </row>
    <row r="93" spans="1:10" ht="23.25" customHeight="1">
      <c r="A93" s="20" t="s">
        <v>57</v>
      </c>
      <c r="B93" s="20" t="s">
        <v>77</v>
      </c>
      <c r="C93" s="10"/>
      <c r="D93" s="10"/>
      <c r="E93" s="10"/>
      <c r="F93" s="10"/>
      <c r="G93" s="11">
        <f>SUBTOTAL(9,G94:G179)</f>
        <v>3207600</v>
      </c>
      <c r="H93" s="11">
        <f>SUBTOTAL(9,H94:H179)</f>
        <v>3062289</v>
      </c>
      <c r="I93" s="11">
        <f>H93-G93</f>
        <v>-145311</v>
      </c>
      <c r="J93" s="11">
        <f>IF(G93&lt;&gt;0,(H93*100/G93)-100,0)</f>
        <v>-4.530209502431731</v>
      </c>
    </row>
    <row r="94" spans="1:10" ht="30" customHeight="1" hidden="1">
      <c r="A94" s="21"/>
      <c r="B94" s="21"/>
      <c r="C94" s="6"/>
      <c r="D94" s="6"/>
      <c r="E94" s="6"/>
      <c r="F94" s="6"/>
      <c r="G94" s="12"/>
      <c r="H94" s="12"/>
      <c r="I94" s="12"/>
      <c r="J94" s="11">
        <f>IF(G94&lt;&gt;0,H94/G94,100)</f>
        <v>100</v>
      </c>
    </row>
    <row r="95" spans="1:10" ht="23.25" customHeight="1">
      <c r="A95" s="22"/>
      <c r="B95" s="23" t="s">
        <v>0</v>
      </c>
      <c r="C95" s="23" t="s">
        <v>79</v>
      </c>
      <c r="D95" s="25"/>
      <c r="E95" s="7"/>
      <c r="F95" s="7"/>
      <c r="G95" s="13">
        <f>SUBTOTAL(9,G96:G116)</f>
        <v>1728500</v>
      </c>
      <c r="H95" s="13">
        <f>SUBTOTAL(9,H96:H116)</f>
        <v>1445500</v>
      </c>
      <c r="I95" s="13">
        <f>H95-G95</f>
        <v>-283000</v>
      </c>
      <c r="J95" s="28">
        <f>IF(G95&lt;&gt;0,(H95*100/G95)-100,0)</f>
        <v>-16.37257737923055</v>
      </c>
    </row>
    <row r="96" spans="1:10" ht="30" customHeight="1" hidden="1">
      <c r="A96" s="22"/>
      <c r="B96" s="23"/>
      <c r="C96" s="25"/>
      <c r="D96" s="25"/>
      <c r="E96" s="7"/>
      <c r="F96" s="7"/>
      <c r="G96" s="13"/>
      <c r="H96" s="13"/>
      <c r="I96" s="13"/>
      <c r="J96" s="11">
        <f>IF(G96&lt;&gt;0,H96/G96,100)</f>
        <v>100</v>
      </c>
    </row>
    <row r="97" spans="3:10" ht="18.75">
      <c r="C97" s="1" t="s">
        <v>57</v>
      </c>
      <c r="D97" s="1" t="s">
        <v>0</v>
      </c>
      <c r="E97" s="1" t="s">
        <v>11</v>
      </c>
      <c r="F97" s="1" t="s">
        <v>88</v>
      </c>
      <c r="G97" s="5">
        <v>10000</v>
      </c>
      <c r="H97" s="5">
        <v>28700</v>
      </c>
      <c r="I97" s="5">
        <f aca="true" t="shared" si="6" ref="I97:I115">H97-G97</f>
        <v>18700</v>
      </c>
      <c r="J97" s="26">
        <f aca="true" t="shared" si="7" ref="J97:J115">IF(G97&lt;&gt;0,(H97*100/G97)-100,0)</f>
        <v>187</v>
      </c>
    </row>
    <row r="98" spans="3:10" ht="18.75">
      <c r="C98" s="1" t="s">
        <v>57</v>
      </c>
      <c r="D98" s="1" t="s">
        <v>0</v>
      </c>
      <c r="E98" s="1" t="s">
        <v>15</v>
      </c>
      <c r="F98" s="1" t="s">
        <v>94</v>
      </c>
      <c r="G98" s="5">
        <v>12500</v>
      </c>
      <c r="H98" s="5">
        <v>3800</v>
      </c>
      <c r="I98" s="5">
        <f t="shared" si="6"/>
        <v>-8700</v>
      </c>
      <c r="J98" s="26">
        <f t="shared" si="7"/>
        <v>-69.6</v>
      </c>
    </row>
    <row r="99" spans="3:10" ht="18.75">
      <c r="C99" s="1" t="s">
        <v>57</v>
      </c>
      <c r="D99" s="1" t="s">
        <v>0</v>
      </c>
      <c r="E99" s="1" t="s">
        <v>16</v>
      </c>
      <c r="F99" s="1" t="s">
        <v>74</v>
      </c>
      <c r="G99" s="5">
        <v>0</v>
      </c>
      <c r="H99" s="5">
        <v>350</v>
      </c>
      <c r="I99" s="5">
        <f t="shared" si="6"/>
        <v>350</v>
      </c>
      <c r="J99" s="26">
        <f t="shared" si="7"/>
        <v>0</v>
      </c>
    </row>
    <row r="100" spans="3:10" ht="18.75">
      <c r="C100" s="1" t="s">
        <v>57</v>
      </c>
      <c r="D100" s="1" t="s">
        <v>0</v>
      </c>
      <c r="E100" s="1" t="s">
        <v>18</v>
      </c>
      <c r="F100" s="1" t="s">
        <v>114</v>
      </c>
      <c r="G100" s="5">
        <v>45000</v>
      </c>
      <c r="H100" s="5">
        <v>28800</v>
      </c>
      <c r="I100" s="5">
        <f t="shared" si="6"/>
        <v>-16200</v>
      </c>
      <c r="J100" s="26">
        <f t="shared" si="7"/>
        <v>-36</v>
      </c>
    </row>
    <row r="101" spans="3:10" ht="18.75">
      <c r="C101" s="1" t="s">
        <v>57</v>
      </c>
      <c r="D101" s="1" t="s">
        <v>0</v>
      </c>
      <c r="E101" s="1" t="s">
        <v>19</v>
      </c>
      <c r="F101" s="1" t="s">
        <v>82</v>
      </c>
      <c r="G101" s="5">
        <v>24000</v>
      </c>
      <c r="H101" s="5">
        <v>10800</v>
      </c>
      <c r="I101" s="5">
        <f t="shared" si="6"/>
        <v>-13200</v>
      </c>
      <c r="J101" s="26">
        <f t="shared" si="7"/>
        <v>-55</v>
      </c>
    </row>
    <row r="102" spans="3:10" ht="18.75">
      <c r="C102" s="1" t="s">
        <v>57</v>
      </c>
      <c r="D102" s="1" t="s">
        <v>0</v>
      </c>
      <c r="E102" s="1" t="s">
        <v>21</v>
      </c>
      <c r="F102" s="1" t="s">
        <v>103</v>
      </c>
      <c r="G102" s="5">
        <v>4000</v>
      </c>
      <c r="H102" s="5">
        <v>1000</v>
      </c>
      <c r="I102" s="5">
        <f t="shared" si="6"/>
        <v>-3000</v>
      </c>
      <c r="J102" s="26">
        <f t="shared" si="7"/>
        <v>-75</v>
      </c>
    </row>
    <row r="103" spans="3:10" ht="18.75">
      <c r="C103" s="1" t="s">
        <v>57</v>
      </c>
      <c r="D103" s="1" t="s">
        <v>0</v>
      </c>
      <c r="E103" s="1" t="s">
        <v>22</v>
      </c>
      <c r="F103" s="1" t="s">
        <v>109</v>
      </c>
      <c r="G103" s="5">
        <v>350000</v>
      </c>
      <c r="H103" s="5">
        <v>673500</v>
      </c>
      <c r="I103" s="5">
        <f t="shared" si="6"/>
        <v>323500</v>
      </c>
      <c r="J103" s="26">
        <f t="shared" si="7"/>
        <v>92.42857142857142</v>
      </c>
    </row>
    <row r="104" spans="3:10" ht="18.75">
      <c r="C104" s="1" t="s">
        <v>57</v>
      </c>
      <c r="D104" s="1" t="s">
        <v>0</v>
      </c>
      <c r="E104" s="1" t="s">
        <v>23</v>
      </c>
      <c r="F104" s="1" t="s">
        <v>101</v>
      </c>
      <c r="G104" s="5">
        <v>0</v>
      </c>
      <c r="H104" s="5">
        <v>16350</v>
      </c>
      <c r="I104" s="5">
        <f t="shared" si="6"/>
        <v>16350</v>
      </c>
      <c r="J104" s="26">
        <f t="shared" si="7"/>
        <v>0</v>
      </c>
    </row>
    <row r="105" spans="3:10" ht="18.75">
      <c r="C105" s="1" t="s">
        <v>57</v>
      </c>
      <c r="D105" s="1" t="s">
        <v>0</v>
      </c>
      <c r="E105" s="1" t="s">
        <v>25</v>
      </c>
      <c r="F105" s="1" t="s">
        <v>78</v>
      </c>
      <c r="G105" s="5">
        <v>1000</v>
      </c>
      <c r="H105" s="5"/>
      <c r="I105" s="5">
        <f t="shared" si="6"/>
        <v>-1000</v>
      </c>
      <c r="J105" s="26">
        <f t="shared" si="7"/>
        <v>-100</v>
      </c>
    </row>
    <row r="106" spans="3:10" ht="18.75">
      <c r="C106" s="1" t="s">
        <v>57</v>
      </c>
      <c r="D106" s="1" t="s">
        <v>0</v>
      </c>
      <c r="E106" s="1" t="s">
        <v>27</v>
      </c>
      <c r="F106" s="1" t="s">
        <v>84</v>
      </c>
      <c r="G106" s="5">
        <v>100000</v>
      </c>
      <c r="H106" s="5">
        <v>106550</v>
      </c>
      <c r="I106" s="5">
        <f t="shared" si="6"/>
        <v>6550</v>
      </c>
      <c r="J106" s="26">
        <f t="shared" si="7"/>
        <v>6.549999999999997</v>
      </c>
    </row>
    <row r="107" spans="3:10" ht="18.75">
      <c r="C107" s="1" t="s">
        <v>57</v>
      </c>
      <c r="D107" s="1" t="s">
        <v>0</v>
      </c>
      <c r="E107" s="1" t="s">
        <v>29</v>
      </c>
      <c r="F107" s="1" t="s">
        <v>64</v>
      </c>
      <c r="G107" s="5">
        <v>150000</v>
      </c>
      <c r="H107" s="5">
        <v>212650</v>
      </c>
      <c r="I107" s="5">
        <f t="shared" si="6"/>
        <v>62650</v>
      </c>
      <c r="J107" s="26">
        <f t="shared" si="7"/>
        <v>41.76666666666668</v>
      </c>
    </row>
    <row r="108" spans="3:10" ht="18.75">
      <c r="C108" s="1" t="s">
        <v>57</v>
      </c>
      <c r="D108" s="1" t="s">
        <v>0</v>
      </c>
      <c r="E108" s="1" t="s">
        <v>32</v>
      </c>
      <c r="F108" s="1" t="s">
        <v>71</v>
      </c>
      <c r="G108" s="5">
        <v>2000</v>
      </c>
      <c r="H108" s="5">
        <v>800</v>
      </c>
      <c r="I108" s="5">
        <f t="shared" si="6"/>
        <v>-1200</v>
      </c>
      <c r="J108" s="26">
        <f t="shared" si="7"/>
        <v>-60</v>
      </c>
    </row>
    <row r="109" spans="3:10" ht="18.75">
      <c r="C109" s="1" t="s">
        <v>57</v>
      </c>
      <c r="D109" s="1" t="s">
        <v>0</v>
      </c>
      <c r="E109" s="1" t="s">
        <v>43</v>
      </c>
      <c r="F109" s="1" t="s">
        <v>97</v>
      </c>
      <c r="G109" s="5">
        <v>30000</v>
      </c>
      <c r="H109" s="5">
        <v>37000</v>
      </c>
      <c r="I109" s="5">
        <f t="shared" si="6"/>
        <v>7000</v>
      </c>
      <c r="J109" s="26">
        <f t="shared" si="7"/>
        <v>23.33333333333333</v>
      </c>
    </row>
    <row r="110" spans="3:10" ht="18.75">
      <c r="C110" s="1" t="s">
        <v>57</v>
      </c>
      <c r="D110" s="1" t="s">
        <v>0</v>
      </c>
      <c r="E110" s="1" t="s">
        <v>44</v>
      </c>
      <c r="F110" s="1" t="s">
        <v>76</v>
      </c>
      <c r="G110" s="5">
        <v>0</v>
      </c>
      <c r="H110" s="5">
        <v>110000</v>
      </c>
      <c r="I110" s="5">
        <f t="shared" si="6"/>
        <v>110000</v>
      </c>
      <c r="J110" s="26">
        <f t="shared" si="7"/>
        <v>0</v>
      </c>
    </row>
    <row r="111" spans="3:10" ht="18.75">
      <c r="C111" s="1" t="s">
        <v>57</v>
      </c>
      <c r="D111" s="1" t="s">
        <v>0</v>
      </c>
      <c r="E111" s="1" t="s">
        <v>45</v>
      </c>
      <c r="F111" s="1" t="s">
        <v>99</v>
      </c>
      <c r="G111" s="5">
        <v>0</v>
      </c>
      <c r="H111" s="5">
        <v>5200</v>
      </c>
      <c r="I111" s="5">
        <f t="shared" si="6"/>
        <v>5200</v>
      </c>
      <c r="J111" s="26">
        <f t="shared" si="7"/>
        <v>0</v>
      </c>
    </row>
    <row r="112" spans="3:10" ht="18.75">
      <c r="C112" s="1" t="s">
        <v>57</v>
      </c>
      <c r="D112" s="1" t="s">
        <v>0</v>
      </c>
      <c r="E112" s="1" t="s">
        <v>47</v>
      </c>
      <c r="F112" s="1" t="s">
        <v>105</v>
      </c>
      <c r="G112" s="5">
        <v>100000</v>
      </c>
      <c r="H112" s="5"/>
      <c r="I112" s="5">
        <f t="shared" si="6"/>
        <v>-100000</v>
      </c>
      <c r="J112" s="26">
        <f t="shared" si="7"/>
        <v>-100</v>
      </c>
    </row>
    <row r="113" spans="3:10" ht="18.75">
      <c r="C113" s="1" t="s">
        <v>57</v>
      </c>
      <c r="D113" s="1" t="s">
        <v>0</v>
      </c>
      <c r="E113" s="1" t="s">
        <v>48</v>
      </c>
      <c r="F113" s="1" t="s">
        <v>98</v>
      </c>
      <c r="G113" s="5">
        <v>0</v>
      </c>
      <c r="H113" s="5">
        <v>190000</v>
      </c>
      <c r="I113" s="5">
        <f t="shared" si="6"/>
        <v>190000</v>
      </c>
      <c r="J113" s="26">
        <f t="shared" si="7"/>
        <v>0</v>
      </c>
    </row>
    <row r="114" spans="3:10" ht="18.75">
      <c r="C114" s="1" t="s">
        <v>57</v>
      </c>
      <c r="D114" s="1" t="s">
        <v>0</v>
      </c>
      <c r="E114" s="1" t="s">
        <v>50</v>
      </c>
      <c r="F114" s="1" t="s">
        <v>113</v>
      </c>
      <c r="G114" s="5">
        <v>0</v>
      </c>
      <c r="H114" s="5">
        <v>20000</v>
      </c>
      <c r="I114" s="5">
        <f t="shared" si="6"/>
        <v>20000</v>
      </c>
      <c r="J114" s="26">
        <f t="shared" si="7"/>
        <v>0</v>
      </c>
    </row>
    <row r="115" spans="3:10" ht="18.75">
      <c r="C115" s="1" t="s">
        <v>57</v>
      </c>
      <c r="D115" s="1" t="s">
        <v>0</v>
      </c>
      <c r="E115" s="1" t="s">
        <v>51</v>
      </c>
      <c r="F115" s="1" t="s">
        <v>108</v>
      </c>
      <c r="G115" s="5">
        <v>900000</v>
      </c>
      <c r="H115" s="5"/>
      <c r="I115" s="5">
        <f t="shared" si="6"/>
        <v>-900000</v>
      </c>
      <c r="J115" s="26">
        <f t="shared" si="7"/>
        <v>-100</v>
      </c>
    </row>
    <row r="116" spans="1:10" ht="19.5" customHeight="1" hidden="1">
      <c r="A116" s="2"/>
      <c r="B116" s="2"/>
      <c r="C116" s="2"/>
      <c r="D116" s="2"/>
      <c r="E116" s="2"/>
      <c r="F116" s="2"/>
      <c r="G116" s="4"/>
      <c r="H116" s="4"/>
      <c r="I116" s="4"/>
      <c r="J116" s="11">
        <f>IF(G116&lt;&gt;0,H116/G116,100)</f>
        <v>100</v>
      </c>
    </row>
    <row r="117" spans="1:10" ht="23.25" customHeight="1">
      <c r="A117" s="22"/>
      <c r="B117" s="23" t="s">
        <v>1</v>
      </c>
      <c r="C117" s="23" t="s">
        <v>69</v>
      </c>
      <c r="D117" s="25"/>
      <c r="E117" s="7"/>
      <c r="F117" s="7"/>
      <c r="G117" s="13">
        <f>SUBTOTAL(9,G118:G124)</f>
        <v>110000</v>
      </c>
      <c r="H117" s="13">
        <f>SUBTOTAL(9,H118:H124)</f>
        <v>245000</v>
      </c>
      <c r="I117" s="13">
        <f>H117-G117</f>
        <v>135000</v>
      </c>
      <c r="J117" s="28">
        <f>IF(G117&lt;&gt;0,(H117*100/G117)-100,0)</f>
        <v>122.72727272727272</v>
      </c>
    </row>
    <row r="118" spans="1:10" ht="30" customHeight="1" hidden="1">
      <c r="A118" s="22"/>
      <c r="B118" s="23"/>
      <c r="C118" s="25"/>
      <c r="D118" s="25"/>
      <c r="E118" s="7"/>
      <c r="F118" s="7"/>
      <c r="G118" s="13"/>
      <c r="H118" s="13"/>
      <c r="I118" s="13"/>
      <c r="J118" s="11">
        <f>IF(G118&lt;&gt;0,H118/G118,100)</f>
        <v>100</v>
      </c>
    </row>
    <row r="119" spans="3:10" ht="18.75">
      <c r="C119" s="1" t="s">
        <v>57</v>
      </c>
      <c r="D119" s="1" t="s">
        <v>1</v>
      </c>
      <c r="E119" s="1" t="s">
        <v>11</v>
      </c>
      <c r="F119" s="1" t="s">
        <v>88</v>
      </c>
      <c r="G119" s="5">
        <v>0</v>
      </c>
      <c r="H119" s="5">
        <v>15000</v>
      </c>
      <c r="I119" s="5">
        <f>H119-G119</f>
        <v>15000</v>
      </c>
      <c r="J119" s="26">
        <f>IF(G119&lt;&gt;0,(H119*100/G119)-100,0)</f>
        <v>0</v>
      </c>
    </row>
    <row r="120" spans="3:10" ht="18.75">
      <c r="C120" s="1" t="s">
        <v>57</v>
      </c>
      <c r="D120" s="1" t="s">
        <v>1</v>
      </c>
      <c r="E120" s="1" t="s">
        <v>27</v>
      </c>
      <c r="F120" s="1" t="s">
        <v>84</v>
      </c>
      <c r="G120" s="5">
        <v>60000</v>
      </c>
      <c r="H120" s="5">
        <v>40000</v>
      </c>
      <c r="I120" s="5">
        <f>H120-G120</f>
        <v>-20000</v>
      </c>
      <c r="J120" s="26">
        <f>IF(G120&lt;&gt;0,(H120*100/G120)-100,0)</f>
        <v>-33.33333333333333</v>
      </c>
    </row>
    <row r="121" spans="3:10" ht="18.75">
      <c r="C121" s="1" t="s">
        <v>57</v>
      </c>
      <c r="D121" s="1" t="s">
        <v>1</v>
      </c>
      <c r="E121" s="1" t="s">
        <v>47</v>
      </c>
      <c r="F121" s="1" t="s">
        <v>105</v>
      </c>
      <c r="G121" s="5">
        <v>50000</v>
      </c>
      <c r="H121" s="5"/>
      <c r="I121" s="5">
        <f>H121-G121</f>
        <v>-50000</v>
      </c>
      <c r="J121" s="26">
        <f>IF(G121&lt;&gt;0,(H121*100/G121)-100,0)</f>
        <v>-100</v>
      </c>
    </row>
    <row r="122" spans="3:10" ht="18.75">
      <c r="C122" s="1" t="s">
        <v>57</v>
      </c>
      <c r="D122" s="1" t="s">
        <v>1</v>
      </c>
      <c r="E122" s="1" t="s">
        <v>50</v>
      </c>
      <c r="F122" s="1" t="s">
        <v>113</v>
      </c>
      <c r="G122" s="5">
        <v>0</v>
      </c>
      <c r="H122" s="5">
        <v>90000</v>
      </c>
      <c r="I122" s="5">
        <f>H122-G122</f>
        <v>90000</v>
      </c>
      <c r="J122" s="26">
        <f>IF(G122&lt;&gt;0,(H122*100/G122)-100,0)</f>
        <v>0</v>
      </c>
    </row>
    <row r="123" spans="3:10" ht="18.75">
      <c r="C123" s="1" t="s">
        <v>57</v>
      </c>
      <c r="D123" s="1" t="s">
        <v>1</v>
      </c>
      <c r="E123" s="1" t="s">
        <v>51</v>
      </c>
      <c r="F123" s="1" t="s">
        <v>108</v>
      </c>
      <c r="G123" s="5">
        <v>0</v>
      </c>
      <c r="H123" s="5">
        <v>100000</v>
      </c>
      <c r="I123" s="5">
        <f>H123-G123</f>
        <v>100000</v>
      </c>
      <c r="J123" s="26">
        <f>IF(G123&lt;&gt;0,(H123*100/G123)-100,0)</f>
        <v>0</v>
      </c>
    </row>
    <row r="124" spans="1:10" ht="19.5" customHeight="1" hidden="1">
      <c r="A124" s="2"/>
      <c r="B124" s="2"/>
      <c r="C124" s="2"/>
      <c r="D124" s="2"/>
      <c r="E124" s="2"/>
      <c r="F124" s="2"/>
      <c r="G124" s="4"/>
      <c r="H124" s="4"/>
      <c r="I124" s="4"/>
      <c r="J124" s="11">
        <f>IF(G124&lt;&gt;0,H124/G124,100)</f>
        <v>100</v>
      </c>
    </row>
    <row r="125" spans="1:10" ht="23.25" customHeight="1">
      <c r="A125" s="22"/>
      <c r="B125" s="23" t="s">
        <v>2</v>
      </c>
      <c r="C125" s="23" t="s">
        <v>75</v>
      </c>
      <c r="D125" s="25"/>
      <c r="E125" s="7"/>
      <c r="F125" s="7"/>
      <c r="G125" s="13">
        <f>SUBTOTAL(9,G126:G149)</f>
        <v>1241100</v>
      </c>
      <c r="H125" s="13">
        <f>SUBTOTAL(9,H126:H149)</f>
        <v>1240789</v>
      </c>
      <c r="I125" s="13">
        <f>H125-G125</f>
        <v>-311</v>
      </c>
      <c r="J125" s="28">
        <f>IF(G125&lt;&gt;0,(H125*100/G125)-100,0)</f>
        <v>-0.025058415921364485</v>
      </c>
    </row>
    <row r="126" spans="1:10" ht="30" customHeight="1" hidden="1">
      <c r="A126" s="22"/>
      <c r="B126" s="23"/>
      <c r="C126" s="25"/>
      <c r="D126" s="25"/>
      <c r="E126" s="7"/>
      <c r="F126" s="7"/>
      <c r="G126" s="13"/>
      <c r="H126" s="13"/>
      <c r="I126" s="13"/>
      <c r="J126" s="11">
        <f>IF(G126&lt;&gt;0,H126/G126,100)</f>
        <v>100</v>
      </c>
    </row>
    <row r="127" spans="3:10" ht="18.75">
      <c r="C127" s="1" t="s">
        <v>57</v>
      </c>
      <c r="D127" s="1" t="s">
        <v>2</v>
      </c>
      <c r="E127" s="1" t="s">
        <v>11</v>
      </c>
      <c r="F127" s="1" t="s">
        <v>88</v>
      </c>
      <c r="G127" s="5">
        <v>15000</v>
      </c>
      <c r="H127" s="5">
        <v>15000</v>
      </c>
      <c r="I127" s="5">
        <f aca="true" t="shared" si="8" ref="I127:I148">H127-G127</f>
        <v>0</v>
      </c>
      <c r="J127" s="26">
        <f aca="true" t="shared" si="9" ref="J127:J148">IF(G127&lt;&gt;0,(H127*100/G127)-100,0)</f>
        <v>0</v>
      </c>
    </row>
    <row r="128" spans="3:10" ht="18.75">
      <c r="C128" s="1" t="s">
        <v>57</v>
      </c>
      <c r="D128" s="1" t="s">
        <v>2</v>
      </c>
      <c r="E128" s="1" t="s">
        <v>15</v>
      </c>
      <c r="F128" s="1" t="s">
        <v>94</v>
      </c>
      <c r="G128" s="5">
        <v>3500</v>
      </c>
      <c r="H128" s="5">
        <v>3800</v>
      </c>
      <c r="I128" s="5">
        <f t="shared" si="8"/>
        <v>300</v>
      </c>
      <c r="J128" s="26">
        <f t="shared" si="9"/>
        <v>8.57142857142857</v>
      </c>
    </row>
    <row r="129" spans="3:10" ht="18.75">
      <c r="C129" s="1" t="s">
        <v>57</v>
      </c>
      <c r="D129" s="1" t="s">
        <v>2</v>
      </c>
      <c r="E129" s="1" t="s">
        <v>18</v>
      </c>
      <c r="F129" s="1" t="s">
        <v>114</v>
      </c>
      <c r="G129" s="5">
        <v>15000</v>
      </c>
      <c r="H129" s="5">
        <v>15000</v>
      </c>
      <c r="I129" s="5">
        <f t="shared" si="8"/>
        <v>0</v>
      </c>
      <c r="J129" s="26">
        <f t="shared" si="9"/>
        <v>0</v>
      </c>
    </row>
    <row r="130" spans="3:10" ht="18.75">
      <c r="C130" s="1" t="s">
        <v>57</v>
      </c>
      <c r="D130" s="1" t="s">
        <v>2</v>
      </c>
      <c r="E130" s="1" t="s">
        <v>19</v>
      </c>
      <c r="F130" s="1" t="s">
        <v>82</v>
      </c>
      <c r="G130" s="5">
        <v>25000</v>
      </c>
      <c r="H130" s="5">
        <v>25000</v>
      </c>
      <c r="I130" s="5">
        <f t="shared" si="8"/>
        <v>0</v>
      </c>
      <c r="J130" s="26">
        <f t="shared" si="9"/>
        <v>0</v>
      </c>
    </row>
    <row r="131" spans="3:10" ht="18.75">
      <c r="C131" s="1" t="s">
        <v>57</v>
      </c>
      <c r="D131" s="1" t="s">
        <v>2</v>
      </c>
      <c r="E131" s="1" t="s">
        <v>21</v>
      </c>
      <c r="F131" s="1" t="s">
        <v>103</v>
      </c>
      <c r="G131" s="5">
        <v>12000</v>
      </c>
      <c r="H131" s="5">
        <v>37000</v>
      </c>
      <c r="I131" s="5">
        <f t="shared" si="8"/>
        <v>25000</v>
      </c>
      <c r="J131" s="26">
        <f t="shared" si="9"/>
        <v>208.33333333333331</v>
      </c>
    </row>
    <row r="132" spans="3:10" ht="18.75">
      <c r="C132" s="1" t="s">
        <v>57</v>
      </c>
      <c r="D132" s="1" t="s">
        <v>2</v>
      </c>
      <c r="E132" s="1" t="s">
        <v>22</v>
      </c>
      <c r="F132" s="1" t="s">
        <v>109</v>
      </c>
      <c r="G132" s="5">
        <v>150000</v>
      </c>
      <c r="H132" s="5"/>
      <c r="I132" s="5">
        <f t="shared" si="8"/>
        <v>-150000</v>
      </c>
      <c r="J132" s="26">
        <f t="shared" si="9"/>
        <v>-100</v>
      </c>
    </row>
    <row r="133" spans="3:10" ht="18.75">
      <c r="C133" s="1" t="s">
        <v>57</v>
      </c>
      <c r="D133" s="1" t="s">
        <v>2</v>
      </c>
      <c r="E133" s="1" t="s">
        <v>23</v>
      </c>
      <c r="F133" s="1" t="s">
        <v>101</v>
      </c>
      <c r="G133" s="5">
        <v>35000</v>
      </c>
      <c r="H133" s="5">
        <v>35000</v>
      </c>
      <c r="I133" s="5">
        <f t="shared" si="8"/>
        <v>0</v>
      </c>
      <c r="J133" s="26">
        <f t="shared" si="9"/>
        <v>0</v>
      </c>
    </row>
    <row r="134" spans="3:10" ht="18.75">
      <c r="C134" s="1" t="s">
        <v>57</v>
      </c>
      <c r="D134" s="1" t="s">
        <v>2</v>
      </c>
      <c r="E134" s="1" t="s">
        <v>25</v>
      </c>
      <c r="F134" s="1" t="s">
        <v>78</v>
      </c>
      <c r="G134" s="5">
        <v>12000</v>
      </c>
      <c r="H134" s="5">
        <v>11000</v>
      </c>
      <c r="I134" s="5">
        <f t="shared" si="8"/>
        <v>-1000</v>
      </c>
      <c r="J134" s="26">
        <f t="shared" si="9"/>
        <v>-8.333333333333329</v>
      </c>
    </row>
    <row r="135" spans="3:10" ht="18.75">
      <c r="C135" s="1" t="s">
        <v>57</v>
      </c>
      <c r="D135" s="1" t="s">
        <v>2</v>
      </c>
      <c r="E135" s="1" t="s">
        <v>27</v>
      </c>
      <c r="F135" s="1" t="s">
        <v>84</v>
      </c>
      <c r="G135" s="5">
        <v>120000</v>
      </c>
      <c r="H135" s="5">
        <v>126200</v>
      </c>
      <c r="I135" s="5">
        <f t="shared" si="8"/>
        <v>6200</v>
      </c>
      <c r="J135" s="26">
        <f t="shared" si="9"/>
        <v>5.166666666666671</v>
      </c>
    </row>
    <row r="136" spans="3:10" ht="18.75">
      <c r="C136" s="1" t="s">
        <v>57</v>
      </c>
      <c r="D136" s="1" t="s">
        <v>2</v>
      </c>
      <c r="E136" s="1" t="s">
        <v>29</v>
      </c>
      <c r="F136" s="1" t="s">
        <v>64</v>
      </c>
      <c r="G136" s="5">
        <v>30000</v>
      </c>
      <c r="H136" s="5">
        <v>30000</v>
      </c>
      <c r="I136" s="5">
        <f t="shared" si="8"/>
        <v>0</v>
      </c>
      <c r="J136" s="26">
        <f t="shared" si="9"/>
        <v>0</v>
      </c>
    </row>
    <row r="137" spans="3:10" ht="18.75">
      <c r="C137" s="1" t="s">
        <v>57</v>
      </c>
      <c r="D137" s="1" t="s">
        <v>2</v>
      </c>
      <c r="E137" s="1" t="s">
        <v>32</v>
      </c>
      <c r="F137" s="1" t="s">
        <v>71</v>
      </c>
      <c r="G137" s="5">
        <v>600</v>
      </c>
      <c r="H137" s="5">
        <v>600</v>
      </c>
      <c r="I137" s="5">
        <f t="shared" si="8"/>
        <v>0</v>
      </c>
      <c r="J137" s="26">
        <f t="shared" si="9"/>
        <v>0</v>
      </c>
    </row>
    <row r="138" spans="3:10" ht="18.75">
      <c r="C138" s="1" t="s">
        <v>57</v>
      </c>
      <c r="D138" s="1" t="s">
        <v>2</v>
      </c>
      <c r="E138" s="1" t="s">
        <v>33</v>
      </c>
      <c r="F138" s="1" t="s">
        <v>65</v>
      </c>
      <c r="G138" s="5">
        <v>40000</v>
      </c>
      <c r="H138" s="5">
        <v>40000</v>
      </c>
      <c r="I138" s="5">
        <f t="shared" si="8"/>
        <v>0</v>
      </c>
      <c r="J138" s="26">
        <f t="shared" si="9"/>
        <v>0</v>
      </c>
    </row>
    <row r="139" spans="3:10" ht="18.75">
      <c r="C139" s="1" t="s">
        <v>57</v>
      </c>
      <c r="D139" s="1" t="s">
        <v>2</v>
      </c>
      <c r="E139" s="1" t="s">
        <v>34</v>
      </c>
      <c r="F139" s="1" t="s">
        <v>87</v>
      </c>
      <c r="G139" s="5">
        <v>10000</v>
      </c>
      <c r="H139" s="5">
        <v>12000</v>
      </c>
      <c r="I139" s="5">
        <f t="shared" si="8"/>
        <v>2000</v>
      </c>
      <c r="J139" s="26">
        <f t="shared" si="9"/>
        <v>20</v>
      </c>
    </row>
    <row r="140" spans="3:10" ht="18.75">
      <c r="C140" s="1" t="s">
        <v>57</v>
      </c>
      <c r="D140" s="1" t="s">
        <v>2</v>
      </c>
      <c r="E140" s="1" t="s">
        <v>37</v>
      </c>
      <c r="F140" s="1" t="s">
        <v>89</v>
      </c>
      <c r="G140" s="5">
        <v>10000</v>
      </c>
      <c r="H140" s="5">
        <v>10000</v>
      </c>
      <c r="I140" s="5">
        <f t="shared" si="8"/>
        <v>0</v>
      </c>
      <c r="J140" s="26">
        <f t="shared" si="9"/>
        <v>0</v>
      </c>
    </row>
    <row r="141" spans="3:10" ht="18.75">
      <c r="C141" s="1" t="s">
        <v>57</v>
      </c>
      <c r="D141" s="1" t="s">
        <v>2</v>
      </c>
      <c r="E141" s="1" t="s">
        <v>41</v>
      </c>
      <c r="F141" s="1" t="s">
        <v>70</v>
      </c>
      <c r="G141" s="5">
        <v>200000</v>
      </c>
      <c r="H141" s="5">
        <v>200000</v>
      </c>
      <c r="I141" s="5">
        <f t="shared" si="8"/>
        <v>0</v>
      </c>
      <c r="J141" s="26">
        <f t="shared" si="9"/>
        <v>0</v>
      </c>
    </row>
    <row r="142" spans="3:10" ht="18.75">
      <c r="C142" s="1" t="s">
        <v>57</v>
      </c>
      <c r="D142" s="1" t="s">
        <v>2</v>
      </c>
      <c r="E142" s="1" t="s">
        <v>43</v>
      </c>
      <c r="F142" s="1" t="s">
        <v>97</v>
      </c>
      <c r="G142" s="5">
        <v>243000</v>
      </c>
      <c r="H142" s="5">
        <v>130000</v>
      </c>
      <c r="I142" s="5">
        <f t="shared" si="8"/>
        <v>-113000</v>
      </c>
      <c r="J142" s="26">
        <f t="shared" si="9"/>
        <v>-46.50205761316872</v>
      </c>
    </row>
    <row r="143" spans="3:10" ht="18.75">
      <c r="C143" s="1" t="s">
        <v>57</v>
      </c>
      <c r="D143" s="1" t="s">
        <v>2</v>
      </c>
      <c r="E143" s="1" t="s">
        <v>44</v>
      </c>
      <c r="F143" s="1" t="s">
        <v>76</v>
      </c>
      <c r="G143" s="5">
        <v>0</v>
      </c>
      <c r="H143" s="5">
        <v>290000</v>
      </c>
      <c r="I143" s="5">
        <f t="shared" si="8"/>
        <v>290000</v>
      </c>
      <c r="J143" s="26">
        <f t="shared" si="9"/>
        <v>0</v>
      </c>
    </row>
    <row r="144" spans="3:10" ht="18.75">
      <c r="C144" s="1" t="s">
        <v>57</v>
      </c>
      <c r="D144" s="1" t="s">
        <v>2</v>
      </c>
      <c r="E144" s="1" t="s">
        <v>45</v>
      </c>
      <c r="F144" s="1" t="s">
        <v>99</v>
      </c>
      <c r="G144" s="5">
        <v>15000</v>
      </c>
      <c r="H144" s="5">
        <v>15000</v>
      </c>
      <c r="I144" s="5">
        <f t="shared" si="8"/>
        <v>0</v>
      </c>
      <c r="J144" s="26">
        <f t="shared" si="9"/>
        <v>0</v>
      </c>
    </row>
    <row r="145" spans="3:10" ht="18.75">
      <c r="C145" s="1" t="s">
        <v>57</v>
      </c>
      <c r="D145" s="1" t="s">
        <v>2</v>
      </c>
      <c r="E145" s="1" t="s">
        <v>46</v>
      </c>
      <c r="F145" s="1" t="s">
        <v>55</v>
      </c>
      <c r="G145" s="5">
        <v>5000</v>
      </c>
      <c r="H145" s="5"/>
      <c r="I145" s="5">
        <f t="shared" si="8"/>
        <v>-5000</v>
      </c>
      <c r="J145" s="26">
        <f t="shared" si="9"/>
        <v>-100</v>
      </c>
    </row>
    <row r="146" spans="3:10" ht="18.75">
      <c r="C146" s="1" t="s">
        <v>57</v>
      </c>
      <c r="D146" s="1" t="s">
        <v>2</v>
      </c>
      <c r="E146" s="1" t="s">
        <v>49</v>
      </c>
      <c r="F146" s="1" t="s">
        <v>106</v>
      </c>
      <c r="G146" s="5">
        <v>0</v>
      </c>
      <c r="H146" s="5">
        <v>3500</v>
      </c>
      <c r="I146" s="5">
        <f t="shared" si="8"/>
        <v>3500</v>
      </c>
      <c r="J146" s="26">
        <f t="shared" si="9"/>
        <v>0</v>
      </c>
    </row>
    <row r="147" spans="3:10" ht="18.75">
      <c r="C147" s="1" t="s">
        <v>57</v>
      </c>
      <c r="D147" s="1" t="s">
        <v>2</v>
      </c>
      <c r="E147" s="1" t="s">
        <v>51</v>
      </c>
      <c r="F147" s="1" t="s">
        <v>108</v>
      </c>
      <c r="G147" s="5">
        <v>300000</v>
      </c>
      <c r="H147" s="5">
        <v>200000</v>
      </c>
      <c r="I147" s="5">
        <f t="shared" si="8"/>
        <v>-100000</v>
      </c>
      <c r="J147" s="26">
        <f t="shared" si="9"/>
        <v>-33.33333333333333</v>
      </c>
    </row>
    <row r="148" spans="3:10" ht="18.75">
      <c r="C148" s="1" t="s">
        <v>57</v>
      </c>
      <c r="D148" s="1" t="s">
        <v>2</v>
      </c>
      <c r="E148" s="1" t="s">
        <v>52</v>
      </c>
      <c r="F148" s="1" t="s">
        <v>81</v>
      </c>
      <c r="G148" s="5">
        <v>0</v>
      </c>
      <c r="H148" s="5">
        <v>41689</v>
      </c>
      <c r="I148" s="5">
        <f t="shared" si="8"/>
        <v>41689</v>
      </c>
      <c r="J148" s="26">
        <f t="shared" si="9"/>
        <v>0</v>
      </c>
    </row>
    <row r="149" spans="1:10" ht="19.5" customHeight="1" hidden="1">
      <c r="A149" s="2"/>
      <c r="B149" s="2"/>
      <c r="C149" s="2"/>
      <c r="D149" s="2"/>
      <c r="E149" s="2"/>
      <c r="F149" s="2"/>
      <c r="G149" s="4"/>
      <c r="H149" s="4"/>
      <c r="I149" s="4"/>
      <c r="J149" s="11">
        <f>IF(G149&lt;&gt;0,H149/G149,100)</f>
        <v>100</v>
      </c>
    </row>
    <row r="150" spans="1:10" ht="23.25" customHeight="1">
      <c r="A150" s="22"/>
      <c r="B150" s="23" t="s">
        <v>3</v>
      </c>
      <c r="C150" s="23" t="s">
        <v>63</v>
      </c>
      <c r="D150" s="25"/>
      <c r="E150" s="7"/>
      <c r="F150" s="7"/>
      <c r="G150" s="13">
        <f>SUBTOTAL(9,G151:G160)</f>
        <v>108000</v>
      </c>
      <c r="H150" s="13">
        <f>SUBTOTAL(9,H151:H160)</f>
        <v>0</v>
      </c>
      <c r="I150" s="13">
        <f>H150-G150</f>
        <v>-108000</v>
      </c>
      <c r="J150" s="28">
        <f>IF(G150&lt;&gt;0,(H150*100/G150)-100,0)</f>
        <v>-100</v>
      </c>
    </row>
    <row r="151" spans="1:10" ht="30" customHeight="1" hidden="1">
      <c r="A151" s="22"/>
      <c r="B151" s="23"/>
      <c r="C151" s="25"/>
      <c r="D151" s="25"/>
      <c r="E151" s="7"/>
      <c r="F151" s="7"/>
      <c r="G151" s="13"/>
      <c r="H151" s="13"/>
      <c r="I151" s="13"/>
      <c r="J151" s="11">
        <f>IF(G151&lt;&gt;0,H151/G151,100)</f>
        <v>100</v>
      </c>
    </row>
    <row r="152" spans="3:10" ht="18.75">
      <c r="C152" s="1" t="s">
        <v>57</v>
      </c>
      <c r="D152" s="1" t="s">
        <v>3</v>
      </c>
      <c r="E152" s="1" t="s">
        <v>11</v>
      </c>
      <c r="F152" s="1" t="s">
        <v>88</v>
      </c>
      <c r="G152" s="5">
        <v>1000</v>
      </c>
      <c r="H152" s="5"/>
      <c r="I152" s="5">
        <f aca="true" t="shared" si="10" ref="I152:I159">H152-G152</f>
        <v>-1000</v>
      </c>
      <c r="J152" s="26">
        <f aca="true" t="shared" si="11" ref="J152:J159">IF(G152&lt;&gt;0,(H152*100/G152)-100,0)</f>
        <v>-100</v>
      </c>
    </row>
    <row r="153" spans="3:10" ht="18.75">
      <c r="C153" s="1" t="s">
        <v>57</v>
      </c>
      <c r="D153" s="1" t="s">
        <v>3</v>
      </c>
      <c r="E153" s="1" t="s">
        <v>18</v>
      </c>
      <c r="F153" s="1" t="s">
        <v>114</v>
      </c>
      <c r="G153" s="5">
        <v>5000</v>
      </c>
      <c r="H153" s="5"/>
      <c r="I153" s="5">
        <f t="shared" si="10"/>
        <v>-5000</v>
      </c>
      <c r="J153" s="26">
        <f t="shared" si="11"/>
        <v>-100</v>
      </c>
    </row>
    <row r="154" spans="3:10" ht="18.75">
      <c r="C154" s="1" t="s">
        <v>57</v>
      </c>
      <c r="D154" s="1" t="s">
        <v>3</v>
      </c>
      <c r="E154" s="1" t="s">
        <v>19</v>
      </c>
      <c r="F154" s="1" t="s">
        <v>82</v>
      </c>
      <c r="G154" s="5">
        <v>10000</v>
      </c>
      <c r="H154" s="5"/>
      <c r="I154" s="5">
        <f t="shared" si="10"/>
        <v>-10000</v>
      </c>
      <c r="J154" s="26">
        <f t="shared" si="11"/>
        <v>-100</v>
      </c>
    </row>
    <row r="155" spans="3:10" ht="18.75">
      <c r="C155" s="1" t="s">
        <v>57</v>
      </c>
      <c r="D155" s="1" t="s">
        <v>3</v>
      </c>
      <c r="E155" s="1" t="s">
        <v>21</v>
      </c>
      <c r="F155" s="1" t="s">
        <v>103</v>
      </c>
      <c r="G155" s="5">
        <v>5000</v>
      </c>
      <c r="H155" s="5"/>
      <c r="I155" s="5">
        <f t="shared" si="10"/>
        <v>-5000</v>
      </c>
      <c r="J155" s="26">
        <f t="shared" si="11"/>
        <v>-100</v>
      </c>
    </row>
    <row r="156" spans="3:10" ht="18.75">
      <c r="C156" s="1" t="s">
        <v>57</v>
      </c>
      <c r="D156" s="1" t="s">
        <v>3</v>
      </c>
      <c r="E156" s="1" t="s">
        <v>25</v>
      </c>
      <c r="F156" s="1" t="s">
        <v>78</v>
      </c>
      <c r="G156" s="5">
        <v>4000</v>
      </c>
      <c r="H156" s="5"/>
      <c r="I156" s="5">
        <f t="shared" si="10"/>
        <v>-4000</v>
      </c>
      <c r="J156" s="26">
        <f t="shared" si="11"/>
        <v>-100</v>
      </c>
    </row>
    <row r="157" spans="3:10" ht="18.75">
      <c r="C157" s="1" t="s">
        <v>57</v>
      </c>
      <c r="D157" s="1" t="s">
        <v>3</v>
      </c>
      <c r="E157" s="1" t="s">
        <v>27</v>
      </c>
      <c r="F157" s="1" t="s">
        <v>84</v>
      </c>
      <c r="G157" s="5">
        <v>55000</v>
      </c>
      <c r="H157" s="5"/>
      <c r="I157" s="5">
        <f t="shared" si="10"/>
        <v>-55000</v>
      </c>
      <c r="J157" s="26">
        <f t="shared" si="11"/>
        <v>-100</v>
      </c>
    </row>
    <row r="158" spans="3:10" ht="18.75">
      <c r="C158" s="1" t="s">
        <v>57</v>
      </c>
      <c r="D158" s="1" t="s">
        <v>3</v>
      </c>
      <c r="E158" s="1" t="s">
        <v>29</v>
      </c>
      <c r="F158" s="1" t="s">
        <v>64</v>
      </c>
      <c r="G158" s="5">
        <v>25000</v>
      </c>
      <c r="H158" s="5"/>
      <c r="I158" s="5">
        <f t="shared" si="10"/>
        <v>-25000</v>
      </c>
      <c r="J158" s="26">
        <f t="shared" si="11"/>
        <v>-100</v>
      </c>
    </row>
    <row r="159" spans="3:10" ht="18.75">
      <c r="C159" s="1" t="s">
        <v>57</v>
      </c>
      <c r="D159" s="1" t="s">
        <v>3</v>
      </c>
      <c r="E159" s="1" t="s">
        <v>33</v>
      </c>
      <c r="F159" s="1" t="s">
        <v>65</v>
      </c>
      <c r="G159" s="5">
        <v>3000</v>
      </c>
      <c r="H159" s="5"/>
      <c r="I159" s="5">
        <f t="shared" si="10"/>
        <v>-3000</v>
      </c>
      <c r="J159" s="26">
        <f t="shared" si="11"/>
        <v>-100</v>
      </c>
    </row>
    <row r="160" spans="1:10" ht="19.5" customHeight="1" hidden="1">
      <c r="A160" s="2"/>
      <c r="B160" s="2"/>
      <c r="C160" s="2"/>
      <c r="D160" s="2"/>
      <c r="E160" s="2"/>
      <c r="F160" s="2"/>
      <c r="G160" s="4"/>
      <c r="H160" s="4"/>
      <c r="I160" s="4"/>
      <c r="J160" s="11">
        <f>IF(G160&lt;&gt;0,H160/G160,100)</f>
        <v>100</v>
      </c>
    </row>
    <row r="161" spans="1:10" ht="23.25" customHeight="1">
      <c r="A161" s="22"/>
      <c r="B161" s="23" t="s">
        <v>4</v>
      </c>
      <c r="C161" s="23" t="s">
        <v>63</v>
      </c>
      <c r="D161" s="25"/>
      <c r="E161" s="7"/>
      <c r="F161" s="7"/>
      <c r="G161" s="13">
        <f>SUBTOTAL(9,G162:G172)</f>
        <v>0</v>
      </c>
      <c r="H161" s="13">
        <f>SUBTOTAL(9,H162:H172)</f>
        <v>111000</v>
      </c>
      <c r="I161" s="13">
        <f>H161-G161</f>
        <v>111000</v>
      </c>
      <c r="J161" s="28">
        <f>IF(G161&lt;&gt;0,(H161*100/G161)-100,0)</f>
        <v>0</v>
      </c>
    </row>
    <row r="162" spans="1:10" ht="30" customHeight="1" hidden="1">
      <c r="A162" s="22"/>
      <c r="B162" s="23"/>
      <c r="C162" s="25"/>
      <c r="D162" s="25"/>
      <c r="E162" s="7"/>
      <c r="F162" s="7"/>
      <c r="G162" s="13"/>
      <c r="H162" s="13"/>
      <c r="I162" s="13"/>
      <c r="J162" s="11">
        <f>IF(G162&lt;&gt;0,H162/G162,100)</f>
        <v>100</v>
      </c>
    </row>
    <row r="163" spans="3:10" ht="18.75">
      <c r="C163" s="1" t="s">
        <v>57</v>
      </c>
      <c r="D163" s="1" t="s">
        <v>4</v>
      </c>
      <c r="E163" s="1" t="s">
        <v>11</v>
      </c>
      <c r="F163" s="1" t="s">
        <v>88</v>
      </c>
      <c r="G163" s="5">
        <v>0</v>
      </c>
      <c r="H163" s="5">
        <v>1000</v>
      </c>
      <c r="I163" s="5">
        <f aca="true" t="shared" si="12" ref="I163:I171">H163-G163</f>
        <v>1000</v>
      </c>
      <c r="J163" s="26">
        <f aca="true" t="shared" si="13" ref="J163:J171">IF(G163&lt;&gt;0,(H163*100/G163)-100,0)</f>
        <v>0</v>
      </c>
    </row>
    <row r="164" spans="3:10" ht="18.75">
      <c r="C164" s="1" t="s">
        <v>57</v>
      </c>
      <c r="D164" s="1" t="s">
        <v>4</v>
      </c>
      <c r="E164" s="1" t="s">
        <v>18</v>
      </c>
      <c r="F164" s="1" t="s">
        <v>114</v>
      </c>
      <c r="G164" s="5">
        <v>0</v>
      </c>
      <c r="H164" s="5">
        <v>5800</v>
      </c>
      <c r="I164" s="5">
        <f t="shared" si="12"/>
        <v>5800</v>
      </c>
      <c r="J164" s="26">
        <f t="shared" si="13"/>
        <v>0</v>
      </c>
    </row>
    <row r="165" spans="3:10" ht="18.75">
      <c r="C165" s="1" t="s">
        <v>57</v>
      </c>
      <c r="D165" s="1" t="s">
        <v>4</v>
      </c>
      <c r="E165" s="1" t="s">
        <v>19</v>
      </c>
      <c r="F165" s="1" t="s">
        <v>82</v>
      </c>
      <c r="G165" s="5">
        <v>0</v>
      </c>
      <c r="H165" s="5">
        <v>10000</v>
      </c>
      <c r="I165" s="5">
        <f t="shared" si="12"/>
        <v>10000</v>
      </c>
      <c r="J165" s="26">
        <f t="shared" si="13"/>
        <v>0</v>
      </c>
    </row>
    <row r="166" spans="3:10" ht="18.75">
      <c r="C166" s="1" t="s">
        <v>57</v>
      </c>
      <c r="D166" s="1" t="s">
        <v>4</v>
      </c>
      <c r="E166" s="1" t="s">
        <v>21</v>
      </c>
      <c r="F166" s="1" t="s">
        <v>103</v>
      </c>
      <c r="G166" s="5">
        <v>0</v>
      </c>
      <c r="H166" s="5">
        <v>12000</v>
      </c>
      <c r="I166" s="5">
        <f t="shared" si="12"/>
        <v>12000</v>
      </c>
      <c r="J166" s="26">
        <f t="shared" si="13"/>
        <v>0</v>
      </c>
    </row>
    <row r="167" spans="3:10" ht="18.75">
      <c r="C167" s="1" t="s">
        <v>57</v>
      </c>
      <c r="D167" s="1" t="s">
        <v>4</v>
      </c>
      <c r="E167" s="1" t="s">
        <v>25</v>
      </c>
      <c r="F167" s="1" t="s">
        <v>78</v>
      </c>
      <c r="G167" s="5">
        <v>0</v>
      </c>
      <c r="H167" s="5">
        <v>4000</v>
      </c>
      <c r="I167" s="5">
        <f t="shared" si="12"/>
        <v>4000</v>
      </c>
      <c r="J167" s="26">
        <f t="shared" si="13"/>
        <v>0</v>
      </c>
    </row>
    <row r="168" spans="3:10" ht="18.75">
      <c r="C168" s="1" t="s">
        <v>57</v>
      </c>
      <c r="D168" s="1" t="s">
        <v>4</v>
      </c>
      <c r="E168" s="1" t="s">
        <v>27</v>
      </c>
      <c r="F168" s="1" t="s">
        <v>84</v>
      </c>
      <c r="G168" s="5">
        <v>0</v>
      </c>
      <c r="H168" s="5">
        <v>43200</v>
      </c>
      <c r="I168" s="5">
        <f t="shared" si="12"/>
        <v>43200</v>
      </c>
      <c r="J168" s="26">
        <f t="shared" si="13"/>
        <v>0</v>
      </c>
    </row>
    <row r="169" spans="3:10" ht="18.75">
      <c r="C169" s="1" t="s">
        <v>57</v>
      </c>
      <c r="D169" s="1" t="s">
        <v>4</v>
      </c>
      <c r="E169" s="1" t="s">
        <v>29</v>
      </c>
      <c r="F169" s="1" t="s">
        <v>64</v>
      </c>
      <c r="G169" s="5">
        <v>0</v>
      </c>
      <c r="H169" s="5">
        <v>25000</v>
      </c>
      <c r="I169" s="5">
        <f t="shared" si="12"/>
        <v>25000</v>
      </c>
      <c r="J169" s="26">
        <f t="shared" si="13"/>
        <v>0</v>
      </c>
    </row>
    <row r="170" spans="3:10" ht="18.75">
      <c r="C170" s="1" t="s">
        <v>57</v>
      </c>
      <c r="D170" s="1" t="s">
        <v>4</v>
      </c>
      <c r="E170" s="1" t="s">
        <v>33</v>
      </c>
      <c r="F170" s="1" t="s">
        <v>65</v>
      </c>
      <c r="G170" s="5">
        <v>0</v>
      </c>
      <c r="H170" s="5">
        <v>7000</v>
      </c>
      <c r="I170" s="5">
        <f t="shared" si="12"/>
        <v>7000</v>
      </c>
      <c r="J170" s="26">
        <f t="shared" si="13"/>
        <v>0</v>
      </c>
    </row>
    <row r="171" spans="3:10" ht="18.75">
      <c r="C171" s="1" t="s">
        <v>57</v>
      </c>
      <c r="D171" s="1" t="s">
        <v>4</v>
      </c>
      <c r="E171" s="1" t="s">
        <v>49</v>
      </c>
      <c r="F171" s="1" t="s">
        <v>106</v>
      </c>
      <c r="G171" s="5">
        <v>0</v>
      </c>
      <c r="H171" s="5">
        <v>3000</v>
      </c>
      <c r="I171" s="5">
        <f t="shared" si="12"/>
        <v>3000</v>
      </c>
      <c r="J171" s="26">
        <f t="shared" si="13"/>
        <v>0</v>
      </c>
    </row>
    <row r="172" spans="1:10" ht="19.5" customHeight="1" hidden="1">
      <c r="A172" s="2"/>
      <c r="B172" s="2"/>
      <c r="C172" s="2"/>
      <c r="D172" s="2"/>
      <c r="E172" s="2"/>
      <c r="F172" s="2"/>
      <c r="G172" s="4"/>
      <c r="H172" s="4"/>
      <c r="I172" s="4"/>
      <c r="J172" s="11">
        <f>IF(G172&lt;&gt;0,H172/G172,100)</f>
        <v>100</v>
      </c>
    </row>
    <row r="173" spans="1:10" ht="23.25" customHeight="1">
      <c r="A173" s="22"/>
      <c r="B173" s="23" t="s">
        <v>5</v>
      </c>
      <c r="C173" s="23" t="s">
        <v>59</v>
      </c>
      <c r="D173" s="25"/>
      <c r="E173" s="7"/>
      <c r="F173" s="7"/>
      <c r="G173" s="13">
        <f>SUBTOTAL(9,G174:G178)</f>
        <v>20000</v>
      </c>
      <c r="H173" s="13">
        <f>SUBTOTAL(9,H174:H178)</f>
        <v>20000</v>
      </c>
      <c r="I173" s="13">
        <f>H173-G173</f>
        <v>0</v>
      </c>
      <c r="J173" s="28">
        <f>IF(G173&lt;&gt;0,(H173*100/G173)-100,0)</f>
        <v>0</v>
      </c>
    </row>
    <row r="174" spans="1:10" ht="30" customHeight="1" hidden="1">
      <c r="A174" s="22"/>
      <c r="B174" s="23"/>
      <c r="C174" s="25"/>
      <c r="D174" s="25"/>
      <c r="E174" s="7"/>
      <c r="F174" s="7"/>
      <c r="G174" s="13"/>
      <c r="H174" s="13"/>
      <c r="I174" s="13"/>
      <c r="J174" s="11">
        <f>IF(G174&lt;&gt;0,H174/G174,100)</f>
        <v>100</v>
      </c>
    </row>
    <row r="175" spans="3:10" ht="18.75">
      <c r="C175" s="1" t="s">
        <v>57</v>
      </c>
      <c r="D175" s="1" t="s">
        <v>5</v>
      </c>
      <c r="E175" s="1" t="s">
        <v>25</v>
      </c>
      <c r="F175" s="1" t="s">
        <v>78</v>
      </c>
      <c r="G175" s="5">
        <v>2000</v>
      </c>
      <c r="H175" s="5">
        <v>2000</v>
      </c>
      <c r="I175" s="5">
        <f>H175-G175</f>
        <v>0</v>
      </c>
      <c r="J175" s="26">
        <f>IF(G175&lt;&gt;0,(H175*100/G175)-100,0)</f>
        <v>0</v>
      </c>
    </row>
    <row r="176" spans="3:10" ht="18.75">
      <c r="C176" s="1" t="s">
        <v>57</v>
      </c>
      <c r="D176" s="1" t="s">
        <v>5</v>
      </c>
      <c r="E176" s="1" t="s">
        <v>27</v>
      </c>
      <c r="F176" s="1" t="s">
        <v>84</v>
      </c>
      <c r="G176" s="5">
        <v>9000</v>
      </c>
      <c r="H176" s="5">
        <v>9000</v>
      </c>
      <c r="I176" s="5">
        <f>H176-G176</f>
        <v>0</v>
      </c>
      <c r="J176" s="26">
        <f>IF(G176&lt;&gt;0,(H176*100/G176)-100,0)</f>
        <v>0</v>
      </c>
    </row>
    <row r="177" spans="3:10" ht="18.75">
      <c r="C177" s="1" t="s">
        <v>57</v>
      </c>
      <c r="D177" s="1" t="s">
        <v>5</v>
      </c>
      <c r="E177" s="1" t="s">
        <v>29</v>
      </c>
      <c r="F177" s="1" t="s">
        <v>64</v>
      </c>
      <c r="G177" s="5">
        <v>9000</v>
      </c>
      <c r="H177" s="5">
        <v>9000</v>
      </c>
      <c r="I177" s="5">
        <f>H177-G177</f>
        <v>0</v>
      </c>
      <c r="J177" s="26">
        <f>IF(G177&lt;&gt;0,(H177*100/G177)-100,0)</f>
        <v>0</v>
      </c>
    </row>
    <row r="178" spans="1:10" ht="19.5" customHeight="1" hidden="1">
      <c r="A178" s="2"/>
      <c r="B178" s="2"/>
      <c r="C178" s="2"/>
      <c r="D178" s="2"/>
      <c r="E178" s="2"/>
      <c r="F178" s="2"/>
      <c r="G178" s="4"/>
      <c r="H178" s="4"/>
      <c r="I178" s="4"/>
      <c r="J178" s="11">
        <f>IF(G178&lt;&gt;0,H178/G178,100)</f>
        <v>100</v>
      </c>
    </row>
    <row r="179" spans="1:10" ht="18.75" hidden="1">
      <c r="A179" s="2"/>
      <c r="B179" s="2"/>
      <c r="C179" s="2"/>
      <c r="D179" s="2"/>
      <c r="E179" s="2"/>
      <c r="F179" s="2"/>
      <c r="G179" s="4"/>
      <c r="H179" s="4"/>
      <c r="I179" s="4"/>
      <c r="J179" s="11">
        <f>IF(G179&lt;&gt;0,H179/G179,100)</f>
        <v>100</v>
      </c>
    </row>
    <row r="180" spans="1:10" ht="18.75" hidden="1">
      <c r="A180" s="2"/>
      <c r="B180" s="2"/>
      <c r="C180" s="2"/>
      <c r="D180" s="2"/>
      <c r="E180" s="2"/>
      <c r="F180" s="2"/>
      <c r="G180" s="4"/>
      <c r="H180" s="4"/>
      <c r="I180" s="4"/>
      <c r="J180" s="11">
        <f>IF(G180&lt;&gt;0,H180/G180,100)</f>
        <v>100</v>
      </c>
    </row>
    <row r="181" spans="1:10" ht="27.75" customHeight="1">
      <c r="A181" s="8" t="s">
        <v>62</v>
      </c>
      <c r="B181" s="8"/>
      <c r="C181" s="8"/>
      <c r="D181" s="8"/>
      <c r="E181" s="8"/>
      <c r="F181" s="8"/>
      <c r="G181" s="9">
        <f>SUBTOTAL(9,G12:G180)</f>
        <v>14335750</v>
      </c>
      <c r="H181" s="9">
        <f>SUBTOTAL(9,H12:H180)</f>
        <v>14121289</v>
      </c>
      <c r="I181" s="9">
        <f>H181-G181</f>
        <v>-214461</v>
      </c>
      <c r="J181" s="27">
        <f>IF(G181&lt;&gt;0,(H181*100/G181)-100,0)</f>
        <v>-1.4959873044661123</v>
      </c>
    </row>
    <row r="182" spans="1:10" ht="14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4" spans="1:9" ht="14.25">
      <c r="A184" t="s">
        <v>122</v>
      </c>
      <c r="F184" t="s">
        <v>119</v>
      </c>
      <c r="I184" t="s">
        <v>124</v>
      </c>
    </row>
    <row r="185" spans="1:9" ht="14.25">
      <c r="A185" t="s">
        <v>123</v>
      </c>
      <c r="F185" t="s">
        <v>127</v>
      </c>
      <c r="G185" s="29"/>
      <c r="I185" t="s">
        <v>125</v>
      </c>
    </row>
    <row r="186" spans="6:7" ht="14.25">
      <c r="F186" t="s">
        <v>128</v>
      </c>
      <c r="G186" s="29"/>
    </row>
    <row r="187" ht="14.25">
      <c r="G187" s="29"/>
    </row>
    <row r="188" ht="14.25">
      <c r="F188" t="s">
        <v>120</v>
      </c>
    </row>
    <row r="189" ht="14.25">
      <c r="F189" t="s">
        <v>121</v>
      </c>
    </row>
    <row r="190" ht="14.25">
      <c r="I190" s="40"/>
    </row>
    <row r="199" ht="14.25">
      <c r="I199" s="40"/>
    </row>
  </sheetData>
  <sheetProtection/>
  <mergeCells count="4">
    <mergeCell ref="A4:J4"/>
    <mergeCell ref="A3:J3"/>
    <mergeCell ref="B6:D6"/>
    <mergeCell ref="B7:D7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2018-05-24T11:01:28Z</cp:lastPrinted>
  <dcterms:created xsi:type="dcterms:W3CDTF">2014-09-10T12:00:17Z</dcterms:created>
  <dcterms:modified xsi:type="dcterms:W3CDTF">2018-07-16T11:29:59Z</dcterms:modified>
  <cp:category/>
  <cp:version/>
  <cp:contentType/>
  <cp:contentStatus/>
</cp:coreProperties>
</file>